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0" windowHeight="5955" tabRatio="896" activeTab="0"/>
  </bookViews>
  <sheets>
    <sheet name="Permisos " sheetId="1" r:id="rId1"/>
    <sheet name="Anteproyectos" sheetId="2" r:id="rId2"/>
    <sheet name="Copropiedad (5.2)" sheetId="3" r:id="rId3"/>
    <sheet name="Fusion-Deslindes (3.4)" sheetId="4" r:id="rId4"/>
    <sheet name="Recepcion Final (1.4-2.8)" sheetId="5" r:id="rId5"/>
    <sheet name="Cambio Destino" sheetId="6" r:id="rId6"/>
    <sheet name="Publicidad" sheetId="7" r:id="rId7"/>
    <sheet name="ENCABEZADO" sheetId="8" r:id="rId8"/>
    <sheet name="NOMENCLATURA" sheetId="9" r:id="rId9"/>
  </sheets>
  <definedNames>
    <definedName name="_xlnm.Print_Area" localSheetId="2">'Copropiedad (5.2)'!$1:$54</definedName>
    <definedName name="_xlnm.Print_Area" localSheetId="3">'Fusion-Deslindes (3.4)'!$1:$20</definedName>
    <definedName name="_xlnm.Print_Area" localSheetId="8">'NOMENCLATURA'!$A$1:$D$37</definedName>
    <definedName name="_xlnm.Print_Area" localSheetId="0">'Permisos '!$1:$60</definedName>
    <definedName name="_xlnm.Print_Area" localSheetId="4">'Recepcion Final (1.4-2.8)'!$1:$107</definedName>
  </definedNames>
  <calcPr fullCalcOnLoad="1"/>
</workbook>
</file>

<file path=xl/sharedStrings.xml><?xml version="1.0" encoding="utf-8"?>
<sst xmlns="http://schemas.openxmlformats.org/spreadsheetml/2006/main" count="7297" uniqueCount="3671">
  <si>
    <t>UBICACIÓN</t>
  </si>
  <si>
    <t>SUPERFICIE</t>
  </si>
  <si>
    <t>PREDIAL m2</t>
  </si>
  <si>
    <t>GIRO ANTERIOR</t>
  </si>
  <si>
    <t>GIRO ACTUAL</t>
  </si>
  <si>
    <t>ROL</t>
  </si>
  <si>
    <t>RUT</t>
  </si>
  <si>
    <t>UNIDAD</t>
  </si>
  <si>
    <t>CONDOM</t>
  </si>
  <si>
    <t>SUP. m2</t>
  </si>
  <si>
    <t>PERM</t>
  </si>
  <si>
    <t>NOMBRE PROPIETARIO</t>
  </si>
  <si>
    <t>CARP</t>
  </si>
  <si>
    <t>TIPO</t>
  </si>
  <si>
    <t>RES</t>
  </si>
  <si>
    <t>DIRECCION</t>
  </si>
  <si>
    <t>OBSERVACIONES</t>
  </si>
  <si>
    <t>FECHA</t>
  </si>
  <si>
    <t>UBICACION</t>
  </si>
  <si>
    <t>PROPIETARIO</t>
  </si>
  <si>
    <t>DESTINO</t>
  </si>
  <si>
    <t>PISOS</t>
  </si>
  <si>
    <t>AMPLIACION</t>
  </si>
  <si>
    <t>REG</t>
  </si>
  <si>
    <t>PRESUPUESTO</t>
  </si>
  <si>
    <t>Nº</t>
  </si>
  <si>
    <t>N</t>
  </si>
  <si>
    <t>DFL2</t>
  </si>
  <si>
    <t>m2</t>
  </si>
  <si>
    <t>SI/NO</t>
  </si>
  <si>
    <t>CALCULADOS</t>
  </si>
  <si>
    <t>HAB.</t>
  </si>
  <si>
    <t>ARQUITECTO</t>
  </si>
  <si>
    <t>ACOGIDO</t>
  </si>
  <si>
    <t>EDIFICACIÓN</t>
  </si>
  <si>
    <t>AMPLIACIÓN</t>
  </si>
  <si>
    <t>FECHA PAGO</t>
  </si>
  <si>
    <t>VIV/LOC/OF</t>
  </si>
  <si>
    <t>PEDIF</t>
  </si>
  <si>
    <t>PRIMITIVO</t>
  </si>
  <si>
    <t>DER. MUNICIPALES</t>
  </si>
  <si>
    <t>VIV/LOC/OF/EST</t>
  </si>
  <si>
    <t>VIGENCIA</t>
  </si>
  <si>
    <t>ON</t>
  </si>
  <si>
    <t>MOD</t>
  </si>
  <si>
    <t>AP</t>
  </si>
  <si>
    <t>ALT</t>
  </si>
  <si>
    <t>TOTAL</t>
  </si>
  <si>
    <t>PARCIAL</t>
  </si>
  <si>
    <t>REP</t>
  </si>
  <si>
    <t>PE</t>
  </si>
  <si>
    <t>REFERENCIA</t>
  </si>
  <si>
    <t>OM</t>
  </si>
  <si>
    <t>AMP OM</t>
  </si>
  <si>
    <t>AMP 100</t>
  </si>
  <si>
    <t>MZ</t>
  </si>
  <si>
    <t>LOTE</t>
  </si>
  <si>
    <t>CERT</t>
  </si>
  <si>
    <t>COP</t>
  </si>
  <si>
    <t>DIRECCIÓN</t>
  </si>
  <si>
    <t>CALLE</t>
  </si>
  <si>
    <t>N°</t>
  </si>
  <si>
    <t>NOMENCLATURA PERMISOS DE EDIFICACIÓN</t>
  </si>
  <si>
    <t>PERMISO DE EDIFICACIÓN</t>
  </si>
  <si>
    <t>ABREVIACIÓN</t>
  </si>
  <si>
    <t>Obra Nueva</t>
  </si>
  <si>
    <t>Ampliación Mayor a 100m²</t>
  </si>
  <si>
    <t>Alteración</t>
  </si>
  <si>
    <t>Reparación</t>
  </si>
  <si>
    <t>Reconstrucción</t>
  </si>
  <si>
    <t>RECONST</t>
  </si>
  <si>
    <t>PERMISO DE OBRA MENOR</t>
  </si>
  <si>
    <t>Ampliación Menor a 100m²</t>
  </si>
  <si>
    <t>Modificación</t>
  </si>
  <si>
    <t>Art. 6.2.9.</t>
  </si>
  <si>
    <t>6.2.9.</t>
  </si>
  <si>
    <t>REGULARIZACIÓN</t>
  </si>
  <si>
    <t>Anterior a al 31.07.1959</t>
  </si>
  <si>
    <t>Viviendas</t>
  </si>
  <si>
    <t>90-140</t>
  </si>
  <si>
    <t>Microempresas</t>
  </si>
  <si>
    <t>MICRO</t>
  </si>
  <si>
    <t>Subsidios 27.02.2010</t>
  </si>
  <si>
    <t>ANTEPROYECTO</t>
  </si>
  <si>
    <t>COPROPIEDAD</t>
  </si>
  <si>
    <t>CAMBIO DE DESTINO</t>
  </si>
  <si>
    <t>CD</t>
  </si>
  <si>
    <t>RECEPCIONES</t>
  </si>
  <si>
    <t>RF</t>
  </si>
  <si>
    <t>FU</t>
  </si>
  <si>
    <t>SUB</t>
  </si>
  <si>
    <t>SUBS 2010</t>
  </si>
  <si>
    <t>DIVISIÓN DE PREDIOS AFECTOS A UTILIDAD PÚBLICA</t>
  </si>
  <si>
    <t>DIV AUP</t>
  </si>
  <si>
    <t>SUBDIVISIÓN O FUSIÓN</t>
  </si>
  <si>
    <t>Fusión</t>
  </si>
  <si>
    <t>Subdivisión</t>
  </si>
  <si>
    <t>Modificación de Deslindes</t>
  </si>
  <si>
    <t>Rectificación de Deslindes</t>
  </si>
  <si>
    <t>/MOD DES</t>
  </si>
  <si>
    <t>/RECT DES</t>
  </si>
  <si>
    <t xml:space="preserve">  </t>
  </si>
  <si>
    <t>VIVIENDA</t>
  </si>
  <si>
    <t>PATRICIO JORGE DIAZ HERRERA</t>
  </si>
  <si>
    <t>PAULA AMPUERO REYES</t>
  </si>
  <si>
    <t>LAS REGATAS -VILLA FREI</t>
  </si>
  <si>
    <t xml:space="preserve">WILLIAM PERALTA ORELLANA </t>
  </si>
  <si>
    <t>JOHANA VALENZUELA FERNANDEZ</t>
  </si>
  <si>
    <t xml:space="preserve">MARIA CELESTE </t>
  </si>
  <si>
    <t>RF S/N</t>
  </si>
  <si>
    <t xml:space="preserve">ALEJANDRA BUSTAMANTE SIERRALTA </t>
  </si>
  <si>
    <t>ERNESTO LOBOS WACHTENDORFF</t>
  </si>
  <si>
    <t xml:space="preserve">MONTENEGRO </t>
  </si>
  <si>
    <t xml:space="preserve">RF S/N </t>
  </si>
  <si>
    <t>COMERCIO</t>
  </si>
  <si>
    <t>ELSA JULIETA IRRIBARRA MUÑOZ</t>
  </si>
  <si>
    <t>FRANCISCO JAVIER BEDWELL CAMPOS</t>
  </si>
  <si>
    <t>RF 120/14</t>
  </si>
  <si>
    <t>PE 55615</t>
  </si>
  <si>
    <t>PE 26387</t>
  </si>
  <si>
    <t>PE 13920</t>
  </si>
  <si>
    <t>DA 604</t>
  </si>
  <si>
    <t>POM 154/14</t>
  </si>
  <si>
    <t>REG 407</t>
  </si>
  <si>
    <t>MP</t>
  </si>
  <si>
    <t>053/054</t>
  </si>
  <si>
    <t>EXEQUIEL FERNANDEZ</t>
  </si>
  <si>
    <t>INMOBILIARIA EXEQUIEL FERNANDEZ LTDA</t>
  </si>
  <si>
    <t>ARQUITECTURA JUAN LUIS HURTADO Y CIA. LTDA.</t>
  </si>
  <si>
    <t>100/0/0</t>
  </si>
  <si>
    <t>1/0/0</t>
  </si>
  <si>
    <t>0/0/1</t>
  </si>
  <si>
    <t>PE 485/15</t>
  </si>
  <si>
    <t>ANT 19/15</t>
  </si>
  <si>
    <t>37/0/0</t>
  </si>
  <si>
    <t>DA CANTAUCO INMOBILIARIA SPA</t>
  </si>
  <si>
    <t>TM4 ARQUITECTOS LIMITADA</t>
  </si>
  <si>
    <t xml:space="preserve">DUBLE ALMEYDA </t>
  </si>
  <si>
    <t>PE 483/2015</t>
  </si>
  <si>
    <t>ANT 1959</t>
  </si>
  <si>
    <t>VIVIENDA Y OFICINA</t>
  </si>
  <si>
    <t>SQ CAPACITACION Y ENTRETENIMIENTO SPA</t>
  </si>
  <si>
    <t>CRISTIAN SANDOVAL QUEZADA</t>
  </si>
  <si>
    <t>JULIO PRADO</t>
  </si>
  <si>
    <t>1/0/1</t>
  </si>
  <si>
    <t>TIPARTNER CONSULTORES LIMITADA</t>
  </si>
  <si>
    <t>EDUARDO MEZA INOSTROZA</t>
  </si>
  <si>
    <t>OTTAWA</t>
  </si>
  <si>
    <t>33/34/129</t>
  </si>
  <si>
    <t>345/0/0</t>
  </si>
  <si>
    <t>INMOBILIARIA JOHOW SPA</t>
  </si>
  <si>
    <t>ARMAS ARQUITECTOS INGENIEROS Y ASESORES S.A.</t>
  </si>
  <si>
    <t>FUSION 2844</t>
  </si>
  <si>
    <t>3528/989-995</t>
  </si>
  <si>
    <t>SI</t>
  </si>
  <si>
    <t>INMOBILIARIA E INVERSIONES RIO CLARO S.A.</t>
  </si>
  <si>
    <t>MARIA ISABEL VIDELA LESLIE/SANTIAGO BECKDORF SOLA</t>
  </si>
  <si>
    <t xml:space="preserve">DOCTOR JOHOW </t>
  </si>
  <si>
    <t>535</t>
  </si>
  <si>
    <t>RESIDENCIAL- CASA ACOGIDA</t>
  </si>
  <si>
    <t>RESIDENCIAL- HOGAR DE JOVENES</t>
  </si>
  <si>
    <t xml:space="preserve">COVENTRY </t>
  </si>
  <si>
    <t>PE 73583</t>
  </si>
  <si>
    <t>PA 128</t>
  </si>
  <si>
    <t>0/0/0</t>
  </si>
  <si>
    <t>ASESORIAS E INVERSIONES MJS LTDA</t>
  </si>
  <si>
    <t>MASBIM CONSULTORIA Y DESARROLLO SPA</t>
  </si>
  <si>
    <t>VIVIENDA- OFICINAS</t>
  </si>
  <si>
    <t>27/0/0</t>
  </si>
  <si>
    <t>SOCIEDAD INMOBILIARIA EL CASTILLO SPA</t>
  </si>
  <si>
    <t>OSSA ARQUITECTURA Y ASOCIADOS LTDA.</t>
  </si>
  <si>
    <t>ALCALDE EDUARDO CASTILLO VELASCO</t>
  </si>
  <si>
    <t>PE 9019</t>
  </si>
  <si>
    <t>PA 71215</t>
  </si>
  <si>
    <t>REG 01/2010</t>
  </si>
  <si>
    <t>MARCELA VICTORIA OLIVARES DONOSO</t>
  </si>
  <si>
    <t>DANIEL VASQUEZ CORDOVA</t>
  </si>
  <si>
    <t>LUIS URIBE</t>
  </si>
  <si>
    <t>RDP 152/15</t>
  </si>
  <si>
    <t>PRINCIPAL COMPAÑÍA DE SEGUROS DE VIDA CHILE S.A.</t>
  </si>
  <si>
    <t>SANTIAGO BARROS PRIETO</t>
  </si>
  <si>
    <t>HERNAN VERA EGAÑA</t>
  </si>
  <si>
    <t>ROBINSON LEON LAGOS</t>
  </si>
  <si>
    <t xml:space="preserve">ALCALDE JORGE MONCKEBERG </t>
  </si>
  <si>
    <t>PE 22272</t>
  </si>
  <si>
    <t>MARIA DE LA LUZ CARIOLA BRUNA</t>
  </si>
  <si>
    <t>THOMAS LOWENSTEIN VALENZUELA</t>
  </si>
  <si>
    <t>CARLOS AGUIRRE LUCO</t>
  </si>
  <si>
    <t>MARIA NEGRETE SIGLIC</t>
  </si>
  <si>
    <t>CLAUDIA ARAVENA VALENZUELA</t>
  </si>
  <si>
    <t>199-D</t>
  </si>
  <si>
    <t>PE 54033</t>
  </si>
  <si>
    <t>PE 57148</t>
  </si>
  <si>
    <t>RF 56</t>
  </si>
  <si>
    <t>REG 176-02</t>
  </si>
  <si>
    <t>OM 100</t>
  </si>
  <si>
    <t>RF 28</t>
  </si>
  <si>
    <t>MARIA LARA PINO</t>
  </si>
  <si>
    <t>DANILO PALMA GARAY / MANUEL MATTEUCCI VEGA</t>
  </si>
  <si>
    <t xml:space="preserve">PE </t>
  </si>
  <si>
    <t>1/2/3/15/16/17/27/28/29/30</t>
  </si>
  <si>
    <t>241/0/0</t>
  </si>
  <si>
    <t>ALMAGRO S.A.</t>
  </si>
  <si>
    <t xml:space="preserve">DANIEL ALAMOS OVEJERO </t>
  </si>
  <si>
    <t xml:space="preserve">AV. IRARRAZAVAL </t>
  </si>
  <si>
    <t>3777,3783,3787 / 16 DEPTO A,B,C-,24, 30, 44, 60</t>
  </si>
  <si>
    <t>FUSION 2843</t>
  </si>
  <si>
    <t>RAQUEL BINFA ESBIR</t>
  </si>
  <si>
    <t>LUIS SALAZAR NAVARRO</t>
  </si>
  <si>
    <t>PE 31423</t>
  </si>
  <si>
    <t>0/1/01</t>
  </si>
  <si>
    <t>LOCAL COMERCIAL</t>
  </si>
  <si>
    <t>JUAN PABLO CAPO CAFFI</t>
  </si>
  <si>
    <t>PEDRO MESA VERDUGO</t>
  </si>
  <si>
    <t xml:space="preserve">ZAÑARTU </t>
  </si>
  <si>
    <t>PE 32084/54</t>
  </si>
  <si>
    <t>P.AMP 48/1999</t>
  </si>
  <si>
    <t>POM 47/2016</t>
  </si>
  <si>
    <t>FARID ESBIR ABDULRESIH PEÑA</t>
  </si>
  <si>
    <t>MIRTHA NUÑEZ TRAUTMANN</t>
  </si>
  <si>
    <t>PE 95/2012</t>
  </si>
  <si>
    <t>MP 62/2015</t>
  </si>
  <si>
    <t>RF 74/2015</t>
  </si>
  <si>
    <t>18/22</t>
  </si>
  <si>
    <t>LUIS HUMBERTO RAZETO MIGLIARO</t>
  </si>
  <si>
    <t>MARIA FERNANDA SEPULVEDA ZAMBRANO</t>
  </si>
  <si>
    <t xml:space="preserve">EXEQUIEL FERNANDEZ / LOS ALERCES </t>
  </si>
  <si>
    <t>1686 / 3024</t>
  </si>
  <si>
    <t>FUSION 2768</t>
  </si>
  <si>
    <t>PE 9809</t>
  </si>
  <si>
    <t>ALVARO GABRIEL ESTAY BARRERA</t>
  </si>
  <si>
    <t xml:space="preserve">HANNOVER </t>
  </si>
  <si>
    <t>PE 60488</t>
  </si>
  <si>
    <t xml:space="preserve">PA 132 </t>
  </si>
  <si>
    <t>CATASTROFE</t>
  </si>
  <si>
    <t>MARIA VILLALOBOS BRUGUEÑO</t>
  </si>
  <si>
    <t>BLASCO PIZARRO DE LA BARRERA</t>
  </si>
  <si>
    <t>SUCRE</t>
  </si>
  <si>
    <t>PER OLE KJOERSVIK-MAHLE</t>
  </si>
  <si>
    <t>ANA MARIA ESQUIVEL VASQUEZ</t>
  </si>
  <si>
    <t xml:space="preserve">PASAJE SANTA JULIA </t>
  </si>
  <si>
    <t>2/3/4/5/6/10/11</t>
  </si>
  <si>
    <t>INMOBILIARIA LOS ARRAYANES S.A.</t>
  </si>
  <si>
    <t>JUAN LABRA GONZALEZ</t>
  </si>
  <si>
    <t xml:space="preserve">LINCOYAN / IRARRAZAVAL </t>
  </si>
  <si>
    <t>1153 / 1154-1166</t>
  </si>
  <si>
    <t>221/2/0</t>
  </si>
  <si>
    <t>PE 100-2015</t>
  </si>
  <si>
    <t>26/27/28/29/30/31</t>
  </si>
  <si>
    <t>BELSACO INMOBILIARIA S.A.</t>
  </si>
  <si>
    <t>ARTURO COX BAEZA</t>
  </si>
  <si>
    <t xml:space="preserve">MANUEL MONTT / TENIENTE MONTT </t>
  </si>
  <si>
    <t>1 AÑO</t>
  </si>
  <si>
    <t>2350-2372-2386-2406 / 1830-1840</t>
  </si>
  <si>
    <t>4/5/6/7/8</t>
  </si>
  <si>
    <t>INMOBILIARIA UMBRALES OCHO S.A.</t>
  </si>
  <si>
    <t xml:space="preserve">OTTAWA / LOS CEREZOS </t>
  </si>
  <si>
    <t>4271-4281 / 165-183-191</t>
  </si>
  <si>
    <t>180 DIAS</t>
  </si>
  <si>
    <t>15/16/17/18/40/41/59/82</t>
  </si>
  <si>
    <t>IMAGINA GESTION INMOBILIARIA SPA</t>
  </si>
  <si>
    <t xml:space="preserve">HANNOVER Y LASTENIA VALDIVIESO </t>
  </si>
  <si>
    <t>8/9/31/32/34</t>
  </si>
  <si>
    <t>INMOB. MIRAMAR LTDA./MARIA VERGARA SILVA/ROSANNA APRILE RICHTER/VALERIA APRILE RICHTER</t>
  </si>
  <si>
    <t>ALESSANDRO OPPICI ESCUTI</t>
  </si>
  <si>
    <t xml:space="preserve">UNION LITERARIA / BRETAÑA  </t>
  </si>
  <si>
    <t>1986-2006-2024-2032 / 1969-1993</t>
  </si>
  <si>
    <t>20</t>
  </si>
  <si>
    <t>TRESA S.A.</t>
  </si>
  <si>
    <t>SOTO Y SOTO ARQUITECTOS LTDA.- EMILIO SOTO CALONGE</t>
  </si>
  <si>
    <t xml:space="preserve">SAN EUGENIO </t>
  </si>
  <si>
    <t>463-505-523</t>
  </si>
  <si>
    <t>17/18</t>
  </si>
  <si>
    <t>5</t>
  </si>
  <si>
    <t>RICARDO ALEGRIA MORA</t>
  </si>
  <si>
    <t>2997-3005</t>
  </si>
  <si>
    <t>13</t>
  </si>
  <si>
    <t>INMOBILIARIA E INVERSIONES DACNA LTDA</t>
  </si>
  <si>
    <t>250-334</t>
  </si>
  <si>
    <t>1 AL 19, 23 AL 25 Y 30 AL 33</t>
  </si>
  <si>
    <t>13/14/29 AL 32/37</t>
  </si>
  <si>
    <t>INMOBILIARIA TERUEL LIMITADA</t>
  </si>
  <si>
    <t xml:space="preserve">AV. GRECIA / SUAREZ MUJICA </t>
  </si>
  <si>
    <t>727 / 460</t>
  </si>
  <si>
    <t>A</t>
  </si>
  <si>
    <t>76.264.947-0</t>
  </si>
  <si>
    <t>5491-5501-5511-5521 / 5598 G2-G3-H-I</t>
  </si>
  <si>
    <t xml:space="preserve"> 5/6/7</t>
  </si>
  <si>
    <t>A4 ARQUITECTOS LTDA - CRISTIAN VALDIVIESO RUIZ-TAGLE</t>
  </si>
  <si>
    <t>ARQUITECTURA JUAN LUIS HURTADO Y CIA. LTDA - JUAN LUIS HURTADO RUIZ-TAGLE</t>
  </si>
  <si>
    <t>14/15</t>
  </si>
  <si>
    <t>INMOBILIARIA JEC S.A.</t>
  </si>
  <si>
    <t>76.309.379-4</t>
  </si>
  <si>
    <t xml:space="preserve">JUAN ENRIQUE CONCHA </t>
  </si>
  <si>
    <t>EUROCORP S.A.</t>
  </si>
  <si>
    <t xml:space="preserve">AV. JOSE PEDRO ALESSANDRI </t>
  </si>
  <si>
    <t>521-557</t>
  </si>
  <si>
    <t xml:space="preserve"> 09/10</t>
  </si>
  <si>
    <t>76.001.653-5</t>
  </si>
  <si>
    <t>INMOBILIARIA TRINITARIAS LTDA.</t>
  </si>
  <si>
    <t>IRARRAZAVAL /ALCALDE JORGE MONCKEBERG</t>
  </si>
  <si>
    <t>4381-4387-4395 /17-35-55</t>
  </si>
  <si>
    <t>76.117.554-8</t>
  </si>
  <si>
    <t>31/32/33</t>
  </si>
  <si>
    <t>INMOBILIARIA PEREIRA LTDA.</t>
  </si>
  <si>
    <t>76.376.422-2</t>
  </si>
  <si>
    <t xml:space="preserve">LUIS PEREIRA </t>
  </si>
  <si>
    <t>INMOBILIARIA NUEVA ÑUÑOA III SPA</t>
  </si>
  <si>
    <t>76.588.124-2</t>
  </si>
  <si>
    <t>FUSION</t>
  </si>
  <si>
    <t>2764-01</t>
  </si>
  <si>
    <t>2764-09</t>
  </si>
  <si>
    <t>2764-10</t>
  </si>
  <si>
    <t>BREMEN</t>
  </si>
  <si>
    <t xml:space="preserve">LA VERBENA </t>
  </si>
  <si>
    <t>INMOBILIARIA ESTRELLA SOLITARIA SPA</t>
  </si>
  <si>
    <t>76.532.507-2</t>
  </si>
  <si>
    <t xml:space="preserve">ESTRELLA SOLITARIA </t>
  </si>
  <si>
    <t>164-19</t>
  </si>
  <si>
    <t>164-20</t>
  </si>
  <si>
    <t>164-21</t>
  </si>
  <si>
    <t>164-22</t>
  </si>
  <si>
    <t>164-23</t>
  </si>
  <si>
    <t>164-24</t>
  </si>
  <si>
    <t>INMOBILIARIA VICTORIA S.A.</t>
  </si>
  <si>
    <t>96.615.540-K</t>
  </si>
  <si>
    <t>3364 AL 3378</t>
  </si>
  <si>
    <t>40-42</t>
  </si>
  <si>
    <t>40-43</t>
  </si>
  <si>
    <t>PENTA VIDA COMPAÑÍA DE SEGUROS DE VIDA S.A.</t>
  </si>
  <si>
    <t>96.812.960-0</t>
  </si>
  <si>
    <t xml:space="preserve">JULIO PRADO </t>
  </si>
  <si>
    <t>1210-19</t>
  </si>
  <si>
    <t>1210-20</t>
  </si>
  <si>
    <t>1210-21</t>
  </si>
  <si>
    <t>INMOBILIARIA SUCRE SPA</t>
  </si>
  <si>
    <t>76.545.575-8</t>
  </si>
  <si>
    <t xml:space="preserve">SUCRE </t>
  </si>
  <si>
    <t>1027-08</t>
  </si>
  <si>
    <t>1027-09</t>
  </si>
  <si>
    <t>1027-10</t>
  </si>
  <si>
    <t>1027-11</t>
  </si>
  <si>
    <t>1027-25</t>
  </si>
  <si>
    <t>1027-26</t>
  </si>
  <si>
    <t>1027-27</t>
  </si>
  <si>
    <t>1027-30</t>
  </si>
  <si>
    <t>27 A</t>
  </si>
  <si>
    <t>27 B</t>
  </si>
  <si>
    <t>EDUARDO LLANOS</t>
  </si>
  <si>
    <t>INMOBILIARIA PUERTO ESTRELLA SPA</t>
  </si>
  <si>
    <t>76.596.699-K</t>
  </si>
  <si>
    <t>771-18</t>
  </si>
  <si>
    <t>771-19</t>
  </si>
  <si>
    <t>771-20</t>
  </si>
  <si>
    <t>771-21</t>
  </si>
  <si>
    <t>INMOBILIARIA NUEVA ÑUÑOA II SPA</t>
  </si>
  <si>
    <t>76.584.105-4</t>
  </si>
  <si>
    <t>ORTUZAR</t>
  </si>
  <si>
    <t xml:space="preserve">PSJE SAN FERNANDO </t>
  </si>
  <si>
    <t xml:space="preserve">AV. PDTE JOSE BATLLE Y ORDOÑEZ </t>
  </si>
  <si>
    <t>358-01</t>
  </si>
  <si>
    <t>358-02</t>
  </si>
  <si>
    <t>358-03</t>
  </si>
  <si>
    <t>358-05</t>
  </si>
  <si>
    <t>INVERSIONES BOGAZICI LIMITADA</t>
  </si>
  <si>
    <t>76.361.313-5</t>
  </si>
  <si>
    <t xml:space="preserve">WILLIAMS REBOLLEDO </t>
  </si>
  <si>
    <t>6512-21</t>
  </si>
  <si>
    <t>SUBDIVISION</t>
  </si>
  <si>
    <t>INMOBILIARIA PEBAL LIMITADA</t>
  </si>
  <si>
    <t>79.755.530-4</t>
  </si>
  <si>
    <t xml:space="preserve">JOSE DOMINGO CAÑAS </t>
  </si>
  <si>
    <t>5407-01</t>
  </si>
  <si>
    <t>5407-02</t>
  </si>
  <si>
    <t>5407-17</t>
  </si>
  <si>
    <t>5407-18</t>
  </si>
  <si>
    <t xml:space="preserve">FERNANDEZ CONCHA </t>
  </si>
  <si>
    <t>05</t>
  </si>
  <si>
    <t>HERIBERTO COVARRUBIAS</t>
  </si>
  <si>
    <t>CECILIA ALVAREZ MORALES</t>
  </si>
  <si>
    <t>4.634.699-8</t>
  </si>
  <si>
    <t>241-16</t>
  </si>
  <si>
    <t>23</t>
  </si>
  <si>
    <t>CONSTRUCTORA CENTRICA LTDA.</t>
  </si>
  <si>
    <t>76.524.390-4</t>
  </si>
  <si>
    <t>570</t>
  </si>
  <si>
    <t>JUAN MOYA MORALES</t>
  </si>
  <si>
    <t>22 LOCAL 1</t>
  </si>
  <si>
    <t>SOCIEDAD LAS VARILLAS SPA</t>
  </si>
  <si>
    <t>76.485.789-5</t>
  </si>
  <si>
    <t>248/16</t>
  </si>
  <si>
    <t>06 AL 09/26 AL 29/35</t>
  </si>
  <si>
    <t xml:space="preserve">HAMBURGO </t>
  </si>
  <si>
    <t>101/15</t>
  </si>
  <si>
    <t>MP 162/16</t>
  </si>
  <si>
    <t>76.216.323-3</t>
  </si>
  <si>
    <t>INMOBILIARIA HAMBURGO LTDA.</t>
  </si>
  <si>
    <t>16</t>
  </si>
  <si>
    <t xml:space="preserve">AMAPOLAS </t>
  </si>
  <si>
    <t>INMOBILIARIA MOLINA MOREL - DLP AMAPOLAS SPA</t>
  </si>
  <si>
    <t>76.437.713-3</t>
  </si>
  <si>
    <t>278/14</t>
  </si>
  <si>
    <t>MP 382/15</t>
  </si>
  <si>
    <t>32/33</t>
  </si>
  <si>
    <t>INMOBILIARIA EXEQUIEL FERNANDEZ SPA</t>
  </si>
  <si>
    <t>76.377.666-2</t>
  </si>
  <si>
    <t>134/15</t>
  </si>
  <si>
    <t>MP 245/16</t>
  </si>
  <si>
    <t>01</t>
  </si>
  <si>
    <t>ZAÑARTU</t>
  </si>
  <si>
    <t>INMOBILIARIA ARRAYAN SPA</t>
  </si>
  <si>
    <t>76.375.566-5</t>
  </si>
  <si>
    <t>178/15</t>
  </si>
  <si>
    <t>MP 275/16</t>
  </si>
  <si>
    <t>12</t>
  </si>
  <si>
    <t xml:space="preserve">PEDRO DE VALDIVIA </t>
  </si>
  <si>
    <t>INVERSIONES E INMOBILIARIA RIO DEVA LTDA.</t>
  </si>
  <si>
    <t>78.535.770-1</t>
  </si>
  <si>
    <t>217/16</t>
  </si>
  <si>
    <t>P 69</t>
  </si>
  <si>
    <t xml:space="preserve">RF 1 </t>
  </si>
  <si>
    <t>RF 128</t>
  </si>
  <si>
    <t>010 AL 013</t>
  </si>
  <si>
    <t>INMOBILIARIA LYON S.A.</t>
  </si>
  <si>
    <t>76.362.744-6</t>
  </si>
  <si>
    <t>140/15</t>
  </si>
  <si>
    <t>MP 205/16</t>
  </si>
  <si>
    <t>INMOBILIARIA PEREIRA LTDA</t>
  </si>
  <si>
    <t>352/15</t>
  </si>
  <si>
    <t>MP 156/16</t>
  </si>
  <si>
    <t>31/32/50/51</t>
  </si>
  <si>
    <t xml:space="preserve">SUAREZ MUJICA </t>
  </si>
  <si>
    <t>INMOBILIARIA SUAREZ MUJICA SPA</t>
  </si>
  <si>
    <t>76.317.921-4</t>
  </si>
  <si>
    <t>287/14</t>
  </si>
  <si>
    <t>MP 256/16</t>
  </si>
  <si>
    <t>07</t>
  </si>
  <si>
    <t>1547 LOCAL 1</t>
  </si>
  <si>
    <t>INMOBILIARIA RALEI METROPARQUE S.A.</t>
  </si>
  <si>
    <t>76.216.282-2</t>
  </si>
  <si>
    <t>328/15</t>
  </si>
  <si>
    <t>02</t>
  </si>
  <si>
    <t>1166-1132 LOCAL 3060</t>
  </si>
  <si>
    <t>EL RAS S.A./ SEMINARIO PONTIFICIO DE SANTIAGO Y OTRA</t>
  </si>
  <si>
    <t>96.696.730-7/ 80.876.100-9</t>
  </si>
  <si>
    <t>334/16</t>
  </si>
  <si>
    <t>02/06</t>
  </si>
  <si>
    <t>1132-1166 LOCAL 2060</t>
  </si>
  <si>
    <t>CENCOSUD SHOPPING CENTERS S.A.</t>
  </si>
  <si>
    <t>9.422.600-8</t>
  </si>
  <si>
    <t xml:space="preserve"> 09/16</t>
  </si>
  <si>
    <t>072</t>
  </si>
  <si>
    <t>5470 -A</t>
  </si>
  <si>
    <t>MARLENE PAULINA CORNEJO LAZO</t>
  </si>
  <si>
    <t>10.923.626-8</t>
  </si>
  <si>
    <t>68/15</t>
  </si>
  <si>
    <t>2</t>
  </si>
  <si>
    <t>INMOBILIARIA MEGASALUD S.A.</t>
  </si>
  <si>
    <t>76.009.708-K</t>
  </si>
  <si>
    <t>53/08</t>
  </si>
  <si>
    <t>80/09</t>
  </si>
  <si>
    <t>027</t>
  </si>
  <si>
    <t>ECHEÑIQUE</t>
  </si>
  <si>
    <t>INVERSIONES LOS PINOS</t>
  </si>
  <si>
    <t>76.218.890-2</t>
  </si>
  <si>
    <t>54/16</t>
  </si>
  <si>
    <t>14</t>
  </si>
  <si>
    <t>JOSE MANUEL INFANTE</t>
  </si>
  <si>
    <t>JIMENA CISTERNAS FIGUEROA</t>
  </si>
  <si>
    <t>8.444.201-1</t>
  </si>
  <si>
    <t>49/16</t>
  </si>
  <si>
    <t xml:space="preserve">CIF S/N </t>
  </si>
  <si>
    <t>RES 45</t>
  </si>
  <si>
    <t>PEDRO TORRES</t>
  </si>
  <si>
    <t>384-446 LOCAL 3</t>
  </si>
  <si>
    <t>INMOBILIARIA PUENTE LTDA</t>
  </si>
  <si>
    <t>76.046.651-4</t>
  </si>
  <si>
    <t>297/16</t>
  </si>
  <si>
    <t>RF 138/14</t>
  </si>
  <si>
    <t>308</t>
  </si>
  <si>
    <t>INMOBILIARIA BRIMAC CUATRO LTDA</t>
  </si>
  <si>
    <t>76.778.280-2</t>
  </si>
  <si>
    <t>58/14</t>
  </si>
  <si>
    <t>01/22/23/24/25</t>
  </si>
  <si>
    <t>INVERSIONES Y DESARROLLO INDESAR LTDA</t>
  </si>
  <si>
    <t>79.815.890-2</t>
  </si>
  <si>
    <t>65/14</t>
  </si>
  <si>
    <t>04 AL 09</t>
  </si>
  <si>
    <t>2401 LOCAL 16</t>
  </si>
  <si>
    <t>PRINCIPAL COMPAÑIAS DE SEGUROS DE VIDA S.A.</t>
  </si>
  <si>
    <t>96.588.080-1</t>
  </si>
  <si>
    <t>237/16</t>
  </si>
  <si>
    <t>25</t>
  </si>
  <si>
    <t xml:space="preserve">CAPITAN ORELLA ESQUINA RICARDO LYON </t>
  </si>
  <si>
    <t>2790/3387</t>
  </si>
  <si>
    <t>ANA LUISA ECHEVERRIA LEIVA</t>
  </si>
  <si>
    <t>6.614.580-8</t>
  </si>
  <si>
    <t>363/15</t>
  </si>
  <si>
    <t>REG 114</t>
  </si>
  <si>
    <t>03</t>
  </si>
  <si>
    <t>GARCIA MORENO</t>
  </si>
  <si>
    <t>EQUIPAMIENTO</t>
  </si>
  <si>
    <t>REPRESENTACIONES Y SERVICIOS TRIAR LTDA</t>
  </si>
  <si>
    <t>78.183.900-0</t>
  </si>
  <si>
    <t>190/2014</t>
  </si>
  <si>
    <t>P.16145</t>
  </si>
  <si>
    <t>10</t>
  </si>
  <si>
    <t xml:space="preserve">PDTE JOSE BATLLE Y ORDOÑEZ </t>
  </si>
  <si>
    <t>4415-4411-4413-4417-4419</t>
  </si>
  <si>
    <t>JUAN IGNACIO MEDEL ASESORIAS</t>
  </si>
  <si>
    <t>76.022.594-0</t>
  </si>
  <si>
    <t>19/16</t>
  </si>
  <si>
    <t xml:space="preserve">PE 15683 </t>
  </si>
  <si>
    <t>PA 211</t>
  </si>
  <si>
    <t>REG 32</t>
  </si>
  <si>
    <t>149/15</t>
  </si>
  <si>
    <t>MP 267/16</t>
  </si>
  <si>
    <t>1/2/3/10/11</t>
  </si>
  <si>
    <t xml:space="preserve">DIAGONAL ORIENTE </t>
  </si>
  <si>
    <t>125/15</t>
  </si>
  <si>
    <t>INMOBILIARIA SAN JORGE LTDA</t>
  </si>
  <si>
    <t>76.378.587-4</t>
  </si>
  <si>
    <t>2/3/4</t>
  </si>
  <si>
    <t xml:space="preserve">BREMEN </t>
  </si>
  <si>
    <t>473-487-501</t>
  </si>
  <si>
    <t xml:space="preserve">DESARROLLO INMOBILIARIO BREMEN SPA </t>
  </si>
  <si>
    <t>76.411.716-6</t>
  </si>
  <si>
    <t>282/15</t>
  </si>
  <si>
    <t>MP 284/16</t>
  </si>
  <si>
    <t>MP 175/16</t>
  </si>
  <si>
    <t>9</t>
  </si>
  <si>
    <t>INMOBILIARIA LOS ABEDULES S.A.</t>
  </si>
  <si>
    <t>76.216.551-1</t>
  </si>
  <si>
    <t>130/13</t>
  </si>
  <si>
    <t>MP 120/16</t>
  </si>
  <si>
    <t>11</t>
  </si>
  <si>
    <t xml:space="preserve">TEGUALDA </t>
  </si>
  <si>
    <t>INMOBILIARIA TEGUALDA SPA</t>
  </si>
  <si>
    <t>76.320.601-7</t>
  </si>
  <si>
    <t>321/2014</t>
  </si>
  <si>
    <t>MP 331/16</t>
  </si>
  <si>
    <t>1132 MODULO 6400</t>
  </si>
  <si>
    <t>250/16</t>
  </si>
  <si>
    <t>4/5</t>
  </si>
  <si>
    <t>JUAN FRANCISCO GONZALEZ</t>
  </si>
  <si>
    <t>INMOBILIARIA TOWNHOUSE PEREIRA LTDA.</t>
  </si>
  <si>
    <t>76.350.172-8</t>
  </si>
  <si>
    <t>192/15</t>
  </si>
  <si>
    <t>MP 95/16</t>
  </si>
  <si>
    <t>RES 37</t>
  </si>
  <si>
    <t>PE 13898/1943</t>
  </si>
  <si>
    <t>RES 126/13</t>
  </si>
  <si>
    <t>RF 205/12</t>
  </si>
  <si>
    <t>RES 21</t>
  </si>
  <si>
    <t xml:space="preserve">RES 9 </t>
  </si>
  <si>
    <t>RES 12</t>
  </si>
  <si>
    <t>RES 13</t>
  </si>
  <si>
    <t>RES 19</t>
  </si>
  <si>
    <t>RES 20</t>
  </si>
  <si>
    <t>PE 72576/79</t>
  </si>
  <si>
    <t>POM 17/09</t>
  </si>
  <si>
    <t>MP 125/12</t>
  </si>
  <si>
    <t>RF 01/13</t>
  </si>
  <si>
    <t>RES 22</t>
  </si>
  <si>
    <t xml:space="preserve">PE 35/91 </t>
  </si>
  <si>
    <t>RF117</t>
  </si>
  <si>
    <t>PA 226/94</t>
  </si>
  <si>
    <t>20/1294</t>
  </si>
  <si>
    <t>POM 110/97</t>
  </si>
  <si>
    <t>RF 158</t>
  </si>
  <si>
    <t>POM 158/15</t>
  </si>
  <si>
    <t>RF 63/16</t>
  </si>
  <si>
    <t>REG 144/13</t>
  </si>
  <si>
    <t>RES 26</t>
  </si>
  <si>
    <t xml:space="preserve">CD </t>
  </si>
  <si>
    <t>COLO COLO</t>
  </si>
  <si>
    <t>OFICINA</t>
  </si>
  <si>
    <t xml:space="preserve">ALCALDE EDUARDO CASTILLO VELASCO </t>
  </si>
  <si>
    <t>GUARDERIA Y CUMPLEAÑOS INFANTILES</t>
  </si>
  <si>
    <t>VIVIENDAS</t>
  </si>
  <si>
    <t>0/1/0</t>
  </si>
  <si>
    <t>CARMEN SANDOVAL ESCOBAR</t>
  </si>
  <si>
    <t>XIMENA PARADA GARRIDO</t>
  </si>
  <si>
    <t>PEATONES 16</t>
  </si>
  <si>
    <t>6/2</t>
  </si>
  <si>
    <t>EQUIP. COMERCIAL - LOCAL COMERCIAL</t>
  </si>
  <si>
    <t>EQUIP. SERVICIOS Y CULTURA</t>
  </si>
  <si>
    <t>EQUIP. EDUCACION - SALA CUNA Y JARDIN INFANTIL</t>
  </si>
  <si>
    <t>EL RAS S.A. / SEMINARIO PONTIFICIO DE SANTIAGO</t>
  </si>
  <si>
    <t>ROCIO GARCIA ITURRA</t>
  </si>
  <si>
    <t>JOSE PEDRO ALESSANDRI</t>
  </si>
  <si>
    <t xml:space="preserve">SALVADOR </t>
  </si>
  <si>
    <t>GRECIA / DOCTOR JOHOW</t>
  </si>
  <si>
    <t>AMERICO VESPUCIO</t>
  </si>
  <si>
    <t xml:space="preserve">SENADOR JAIME GUZMAN ERRAZURIZ </t>
  </si>
  <si>
    <t>IRARRAZAVAL / LOS TALAVERAS</t>
  </si>
  <si>
    <t>IRARRAZAVAL</t>
  </si>
  <si>
    <t xml:space="preserve">IRARRAZAVAL </t>
  </si>
  <si>
    <t>1166-1132 LC 4004</t>
  </si>
  <si>
    <t>1915 LC 2</t>
  </si>
  <si>
    <t>3239 LC 28</t>
  </si>
  <si>
    <t>1822 LC 3</t>
  </si>
  <si>
    <t>1822 LC 4</t>
  </si>
  <si>
    <t>6</t>
  </si>
  <si>
    <t>VIVIENDA - CASA DE ACOGIDA</t>
  </si>
  <si>
    <t>CORPORACION DE DESARROLLO ONG GRADA</t>
  </si>
  <si>
    <t>VALERIA ARRIAGADA NORMABUENA</t>
  </si>
  <si>
    <t>CARMEN COVARRUBIAS</t>
  </si>
  <si>
    <t>REG 165</t>
  </si>
  <si>
    <t>TRANS 13</t>
  </si>
  <si>
    <t>RF 111</t>
  </si>
  <si>
    <t>PE 100</t>
  </si>
  <si>
    <t>72</t>
  </si>
  <si>
    <t>CONSTANZA VIDELA OLIVOS / HERNAN ACEVEDO ROJAS</t>
  </si>
  <si>
    <t>CRISTIAN ZUÑIGA RODRIGUEZ</t>
  </si>
  <si>
    <t>PUCARA</t>
  </si>
  <si>
    <t>EQUIP. EDUCACION - PREBASICA - BASICA - MEDIA</t>
  </si>
  <si>
    <t>1</t>
  </si>
  <si>
    <t>INVERSIONES AULA NUEVA LTDA.</t>
  </si>
  <si>
    <t>VICENTE RAHAL BARRERA</t>
  </si>
  <si>
    <t>EQUIP. COMERCIAL - LOCAL COMERCIAL - PASTELERIA</t>
  </si>
  <si>
    <t>JUAN APARICIO LECAROS ORTIZ</t>
  </si>
  <si>
    <t>SERGIO RAMIREZ ARREGUI</t>
  </si>
  <si>
    <t>PEDRO DE OÑA</t>
  </si>
  <si>
    <t>O71</t>
  </si>
  <si>
    <t>PE 26</t>
  </si>
  <si>
    <t>RF 148</t>
  </si>
  <si>
    <t>EQUIP. SERVICIOS - CENTRO MEDICO</t>
  </si>
  <si>
    <t>KARIN SCHMUTZER SUSAETA</t>
  </si>
  <si>
    <t>CAROLINA DEL CAMPO RUIZ-CLAVIJO</t>
  </si>
  <si>
    <t>CELERINO PEREIRA</t>
  </si>
  <si>
    <t>ELOISA LLORCA JAÑA</t>
  </si>
  <si>
    <t>ROCIO ANDREA BLAITT GONZALEZ</t>
  </si>
  <si>
    <t>PE 17969</t>
  </si>
  <si>
    <t>REG 1677</t>
  </si>
  <si>
    <t>PE 210</t>
  </si>
  <si>
    <t>18-19</t>
  </si>
  <si>
    <t>27 / 0 / 0</t>
  </si>
  <si>
    <t>INMOBILIARIA MOVE SPA</t>
  </si>
  <si>
    <t>TOMISLAV PAVIC SABIONCELLO</t>
  </si>
  <si>
    <t>1278-1288</t>
  </si>
  <si>
    <t>46</t>
  </si>
  <si>
    <t>CIERRO EXTERIOR</t>
  </si>
  <si>
    <t>UNIVERSIDAD METROPOLITANA DE CIENCIAS DE LA EDUCACION</t>
  </si>
  <si>
    <t>PABLO IGNACIO LEPE INOSTROZA</t>
  </si>
  <si>
    <t>61/72/73</t>
  </si>
  <si>
    <t>49 / 0 / 0</t>
  </si>
  <si>
    <t>INMOBILIARIA NUEVA ÑUÑOA SPA</t>
  </si>
  <si>
    <t>FRANCISCO IZQUIERDO ETCHEBARNE</t>
  </si>
  <si>
    <t>HAMBURGO</t>
  </si>
  <si>
    <t>PE 403</t>
  </si>
  <si>
    <t>GUILLERMO SOLANO RIVERA</t>
  </si>
  <si>
    <t>JESSICA TORRES ROA</t>
  </si>
  <si>
    <t>LOS JARDINES</t>
  </si>
  <si>
    <t>PE 34989</t>
  </si>
  <si>
    <t>REG 201</t>
  </si>
  <si>
    <t>POM 104</t>
  </si>
  <si>
    <t>RF 97</t>
  </si>
  <si>
    <t>31-11-11</t>
  </si>
  <si>
    <t>22</t>
  </si>
  <si>
    <t>NO</t>
  </si>
  <si>
    <t>ALEJANDRO SOTO RIVERA</t>
  </si>
  <si>
    <t>SALVADOR SALAME CONTRERAS</t>
  </si>
  <si>
    <t>BROWN SUR</t>
  </si>
  <si>
    <t>PE 24129</t>
  </si>
  <si>
    <t>PA 24771</t>
  </si>
  <si>
    <t>4</t>
  </si>
  <si>
    <t>ROBERTO ACEITUNO GARRIDO</t>
  </si>
  <si>
    <t>MARGARITA ERRAZURIZ CRISTI</t>
  </si>
  <si>
    <t>MARIA DE IGLESIAS</t>
  </si>
  <si>
    <t>PE 25924</t>
  </si>
  <si>
    <t>EQUIP. COMERCIAL - RESTORAN - OFICINAS - COMERCIO</t>
  </si>
  <si>
    <t>0 / 1 / 1</t>
  </si>
  <si>
    <t>RICARDO MUHR MUNCHMEYER</t>
  </si>
  <si>
    <t>DANIEL ANTONIO RUDDOFF SEPULVEDA</t>
  </si>
  <si>
    <t>SIMON BOLIVAR</t>
  </si>
  <si>
    <t>REG 1006</t>
  </si>
  <si>
    <t>30</t>
  </si>
  <si>
    <t>MARCELA CAMPOS CIFUENTES</t>
  </si>
  <si>
    <t>MARCELA CAMPOS FUENTES</t>
  </si>
  <si>
    <t>PE 13749</t>
  </si>
  <si>
    <t>PAMP 91</t>
  </si>
  <si>
    <t>POM 11</t>
  </si>
  <si>
    <t>RF 35</t>
  </si>
  <si>
    <t>EQUIP. SERVICIOS - OFICINAS</t>
  </si>
  <si>
    <t>ACANTO S.A.</t>
  </si>
  <si>
    <t>GABRIELE STANGE JONAS / MARCELO HUENCHUÑIR BUSTOS</t>
  </si>
  <si>
    <t>JORGE WASHINGTON</t>
  </si>
  <si>
    <t>PE 122</t>
  </si>
  <si>
    <t>INMOBILIARIA TOWNHOUSE ÑUÑOA 3 SPA</t>
  </si>
  <si>
    <t>DANIELA PALACIOS CABRERA</t>
  </si>
  <si>
    <t>PE 16</t>
  </si>
  <si>
    <t>LUIS HUGO GUAJARDO MARQUEZ</t>
  </si>
  <si>
    <t>MARTIN ROJAS SILVA</t>
  </si>
  <si>
    <t>347-C</t>
  </si>
  <si>
    <t>PE 323</t>
  </si>
  <si>
    <t>PE 35214</t>
  </si>
  <si>
    <t>1/2/9/10</t>
  </si>
  <si>
    <t>INMOBILIARIA D.S.E. LTDA.</t>
  </si>
  <si>
    <t>ALBERTO CONTESSE AYALA / CRISTOBAL GROSS OSSA</t>
  </si>
  <si>
    <t>PEDRO TORRES / PDTE JOSE BATLLE Y ORDOÑEZ</t>
  </si>
  <si>
    <t>595-611 / 3988-4004</t>
  </si>
  <si>
    <t>83</t>
  </si>
  <si>
    <t>INMOBILIARIA PUENTE LTDA.</t>
  </si>
  <si>
    <t>JUAN PABLO INOSTROZA SILVA</t>
  </si>
  <si>
    <t>671 LC 4</t>
  </si>
  <si>
    <t>PE 40</t>
  </si>
  <si>
    <t>RF 139</t>
  </si>
  <si>
    <t>26</t>
  </si>
  <si>
    <t>MARIA PIA MACHICAO</t>
  </si>
  <si>
    <t>PATRICIO AGUIRRE LEVERTON</t>
  </si>
  <si>
    <t>1246</t>
  </si>
  <si>
    <t>31</t>
  </si>
  <si>
    <t>ARNALDO CORDOVA PEREZ</t>
  </si>
  <si>
    <t>PABLO ANDRES AHUMADA SAEZ</t>
  </si>
  <si>
    <t>MANUEL DE SALAS</t>
  </si>
  <si>
    <t>PE 69</t>
  </si>
  <si>
    <t>PE 17284</t>
  </si>
  <si>
    <t>PAMP 12</t>
  </si>
  <si>
    <t>RF 79</t>
  </si>
  <si>
    <t>781</t>
  </si>
  <si>
    <t>JAQUELINE ELIZABETH B. UNDURRAGA MORA / IVAN NELSON SERRA BOISSERNAC</t>
  </si>
  <si>
    <t>1815 LC 3</t>
  </si>
  <si>
    <t>PE 95</t>
  </si>
  <si>
    <t>MP 62</t>
  </si>
  <si>
    <t>RF 74</t>
  </si>
  <si>
    <t>15</t>
  </si>
  <si>
    <t>ALBERTO RODRIGUEZ GUTIERREZ</t>
  </si>
  <si>
    <t>FRANCISCO JAVIER DIAZ ALVAREZ</t>
  </si>
  <si>
    <t>CLAUDIO PATRICIO GARCIA ITURRA</t>
  </si>
  <si>
    <t>POM 313</t>
  </si>
  <si>
    <t>5/6/7/22/23/24</t>
  </si>
  <si>
    <t>INMOBILIARIA SUCRE S.A.</t>
  </si>
  <si>
    <t>CARLOS MARDONES SANTIESTEVAN</t>
  </si>
  <si>
    <t>SUCRE / EDUARDO LLANOS</t>
  </si>
  <si>
    <t>2362-2388-2394 / 24-25-26</t>
  </si>
  <si>
    <t>8</t>
  </si>
  <si>
    <t>LILIANA NOVOA GALAN</t>
  </si>
  <si>
    <t>WASHINGTON MANRIQUEZ CIFUENTES</t>
  </si>
  <si>
    <t>JOSE DOMINGO CAÑAS</t>
  </si>
  <si>
    <t>44</t>
  </si>
  <si>
    <t>SERGIO ALEJANDRO DIAZ VIVALDI / HERNAN AQUILES DIAZ VIVALDI</t>
  </si>
  <si>
    <t>LESLIE SANTANDER VALENZUELA</t>
  </si>
  <si>
    <t>PE 33116</t>
  </si>
  <si>
    <t>CENTROS VECINALES ARAUCO EXPRESS S.A.</t>
  </si>
  <si>
    <t>FELIPE BOCAZ POLVORELLI</t>
  </si>
  <si>
    <t>PE 31</t>
  </si>
  <si>
    <t>RF 144</t>
  </si>
  <si>
    <t>LORENA CONTRERAS ROJAS</t>
  </si>
  <si>
    <t>GUSTAW CONTRERAS ROJAS</t>
  </si>
  <si>
    <t>172/173/174/175/176/177/178</t>
  </si>
  <si>
    <t>CONJUNTO HABITACIONAL LA PALMERA</t>
  </si>
  <si>
    <t>TOMAS MASCARO DIAZ</t>
  </si>
  <si>
    <t>MIRIAM SUSANA ARAYA LAGUNAS</t>
  </si>
  <si>
    <t>PASAJE TUNGA</t>
  </si>
  <si>
    <t>PE 55493</t>
  </si>
  <si>
    <t>REG 158</t>
  </si>
  <si>
    <t>INMOBILIARIA HAMBURGO TRES LTDA.</t>
  </si>
  <si>
    <t>MARCO ANTONIO MORA VARGAS</t>
  </si>
  <si>
    <t>840-860</t>
  </si>
  <si>
    <t>PE 25787</t>
  </si>
  <si>
    <t>REG 461</t>
  </si>
  <si>
    <t>POM 135</t>
  </si>
  <si>
    <t>RF 54</t>
  </si>
  <si>
    <t>35</t>
  </si>
  <si>
    <t>EQUIP. COMERCIAL - LOCAL COMERCIAL - ASADURIA DE POLLOS</t>
  </si>
  <si>
    <t>INMOBILIARIA E INVERSIONES GARCIA REYES LTDA.</t>
  </si>
  <si>
    <t>LEONARDO TRIVIÑO PEREDA</t>
  </si>
  <si>
    <t>2090-2100</t>
  </si>
  <si>
    <t>PE 119</t>
  </si>
  <si>
    <t>PAMP 79-Ñ</t>
  </si>
  <si>
    <t>POM 241</t>
  </si>
  <si>
    <t>POM 69</t>
  </si>
  <si>
    <t>POM 89</t>
  </si>
  <si>
    <t>RES 89</t>
  </si>
  <si>
    <t>RF 104</t>
  </si>
  <si>
    <t>215</t>
  </si>
  <si>
    <t>PEDRO CALANDRA BUSTOS</t>
  </si>
  <si>
    <t>PATRICIO AVILES ARCE</t>
  </si>
  <si>
    <t>LOS ALERCES</t>
  </si>
  <si>
    <t>36</t>
  </si>
  <si>
    <t>INVERSIONES AGUA LTDA.</t>
  </si>
  <si>
    <t>ANDRES OSORIO GODOY</t>
  </si>
  <si>
    <t>PE 203</t>
  </si>
  <si>
    <t>SIMONETTI INMOBILIARIA S.A.</t>
  </si>
  <si>
    <t>96,955,420-8</t>
  </si>
  <si>
    <t>CAUPOLICAN</t>
  </si>
  <si>
    <t>LUIS BELTRAN</t>
  </si>
  <si>
    <t>1411-024</t>
  </si>
  <si>
    <t>1411-004</t>
  </si>
  <si>
    <t>1411-005</t>
  </si>
  <si>
    <t>1411-006</t>
  </si>
  <si>
    <t>1411-011</t>
  </si>
  <si>
    <t>SOCIEDAD INMOBILIARIA PLAZA EGAÑA SPA</t>
  </si>
  <si>
    <t>76,442,195-7</t>
  </si>
  <si>
    <t>PLAZA EGAÑA</t>
  </si>
  <si>
    <t>69-052</t>
  </si>
  <si>
    <t>69-067</t>
  </si>
  <si>
    <t>69-068</t>
  </si>
  <si>
    <t>69-069</t>
  </si>
  <si>
    <t>69-070</t>
  </si>
  <si>
    <t>69-071</t>
  </si>
  <si>
    <t>69-072</t>
  </si>
  <si>
    <t>84-A</t>
  </si>
  <si>
    <t>84-B</t>
  </si>
  <si>
    <t>LASTENIA VALDIVIESO</t>
  </si>
  <si>
    <t>69-036</t>
  </si>
  <si>
    <t>69-660</t>
  </si>
  <si>
    <t>5598-D LOTE 13</t>
  </si>
  <si>
    <t>5598-D LOTE 14</t>
  </si>
  <si>
    <t>5598-F LOTE 15</t>
  </si>
  <si>
    <t>69-038</t>
  </si>
  <si>
    <t>5598-F LOTE C SITIO 8</t>
  </si>
  <si>
    <t>69-661</t>
  </si>
  <si>
    <t>INMOBILIARIA AGUSTIN DEL CASTILLO S.A.</t>
  </si>
  <si>
    <t>99,569,900-1</t>
  </si>
  <si>
    <t>LAS ENCINAS</t>
  </si>
  <si>
    <t>6133-057</t>
  </si>
  <si>
    <t>6133-058</t>
  </si>
  <si>
    <t>6133-220</t>
  </si>
  <si>
    <t>6133-221</t>
  </si>
  <si>
    <t>INMOBILIARIA E INVERSIONES DACNA LTDA.</t>
  </si>
  <si>
    <t>76,718,080-2</t>
  </si>
  <si>
    <t xml:space="preserve">AMERICO VESPUCIO </t>
  </si>
  <si>
    <t>HANNOVER</t>
  </si>
  <si>
    <t>471-026</t>
  </si>
  <si>
    <t>471-027</t>
  </si>
  <si>
    <t>471-028</t>
  </si>
  <si>
    <t>471-029</t>
  </si>
  <si>
    <t>471-021</t>
  </si>
  <si>
    <t>471-022</t>
  </si>
  <si>
    <t>INMOBILIARIA CON-PAX LTDA.</t>
  </si>
  <si>
    <t>78,301,280-4</t>
  </si>
  <si>
    <t>BROWN NORTE</t>
  </si>
  <si>
    <t>849-016</t>
  </si>
  <si>
    <t>849-017</t>
  </si>
  <si>
    <t>849-053</t>
  </si>
  <si>
    <t>849-054</t>
  </si>
  <si>
    <t>CASA DE REPOSO PARA ADULTO MAYOR</t>
  </si>
  <si>
    <t>NICARAGUA</t>
  </si>
  <si>
    <t>7/8/9/32/33</t>
  </si>
  <si>
    <t>JOSE LUIS ARANEDA</t>
  </si>
  <si>
    <t>INMOBILIARIA INCAEL DIEZ S.A.</t>
  </si>
  <si>
    <t>76,378,773-7</t>
  </si>
  <si>
    <t>85/15</t>
  </si>
  <si>
    <t>MP 167</t>
  </si>
  <si>
    <t>RES 38</t>
  </si>
  <si>
    <t>11/12</t>
  </si>
  <si>
    <t>PRESIDENTE JOSE BATLLE Y ORDOÑEZ</t>
  </si>
  <si>
    <t>INMOBILIARIA BATLLE Y ORDOÑEZ S.A.</t>
  </si>
  <si>
    <t>76,427,703-1</t>
  </si>
  <si>
    <t>MP 295</t>
  </si>
  <si>
    <t>RES 40</t>
  </si>
  <si>
    <t>IRARRAZAVAL / ALCALDE JORGE MONCKEBERG</t>
  </si>
  <si>
    <t>4381-4387-4395 / 35-17-55</t>
  </si>
  <si>
    <t>45 / 3751 LC 1 - 3755 LC 2 - 3761 LC 3</t>
  </si>
  <si>
    <t>LOS TALAVERAS /IRARRAZAVAL</t>
  </si>
  <si>
    <t xml:space="preserve">RICARDO LYON </t>
  </si>
  <si>
    <t xml:space="preserve">MANUEL MONTT </t>
  </si>
  <si>
    <t>76,117,554-8</t>
  </si>
  <si>
    <t>132/14</t>
  </si>
  <si>
    <t>MP 221</t>
  </si>
  <si>
    <t>MP 283</t>
  </si>
  <si>
    <t>RES 42</t>
  </si>
  <si>
    <t>25/26/27/28/29/30</t>
  </si>
  <si>
    <t>72 / 0 / 0 / 97</t>
  </si>
  <si>
    <t>564 / 22 / 0 / 856</t>
  </si>
  <si>
    <t>156 / 0 / 0 / 176</t>
  </si>
  <si>
    <t>48 / 0 / 0 / 61</t>
  </si>
  <si>
    <t>133 / 0 / 0 / 184</t>
  </si>
  <si>
    <t>71 / 0 / 0 / 82</t>
  </si>
  <si>
    <t>380 / 0 / 0 / 476</t>
  </si>
  <si>
    <t>54 / 0 / 0 / 81</t>
  </si>
  <si>
    <t>INMOBILIARIA SURMONTE S.A.</t>
  </si>
  <si>
    <t>TALHOUK + ARQUITECTOS ASOCIADOS - PABLO TALHOUK / ANDRES BRIONES</t>
  </si>
  <si>
    <t xml:space="preserve">SUECIA </t>
  </si>
  <si>
    <t>LOS TALAVERAS</t>
  </si>
  <si>
    <t>250-256-266-280-290-310</t>
  </si>
  <si>
    <t>16/17/18/19/43</t>
  </si>
  <si>
    <t>158 / 0 / 0 / 183</t>
  </si>
  <si>
    <t>AMEC CADE INGENIERIA Y DESARROLLO DE PROYECTOS LTDA.</t>
  </si>
  <si>
    <t>JORGE SWINBURN DEL RIO / CRISTIAN OLIVOS VALENZUELA</t>
  </si>
  <si>
    <t>JOSE DOMINGO CAÑAS / DUBLE ALMEYDA</t>
  </si>
  <si>
    <t>2640 / 2551-2541-2543-2621</t>
  </si>
  <si>
    <t>58/59/60/61</t>
  </si>
  <si>
    <t>50 / 0 / 0 / 52</t>
  </si>
  <si>
    <t>INMOBILIARIA ISF XX S.A.</t>
  </si>
  <si>
    <t>ALESSANDRO OPICCI ESCUTI</t>
  </si>
  <si>
    <t>PEDRO RICO</t>
  </si>
  <si>
    <t>5440-5460-5470-5484</t>
  </si>
  <si>
    <t>58/59/60/61/62</t>
  </si>
  <si>
    <t>63 / 0 / 0 / 67</t>
  </si>
  <si>
    <t>5440-5460-5470-5484-5498</t>
  </si>
  <si>
    <t>12/13/69/70</t>
  </si>
  <si>
    <t>37 / 0 / 0 / 45</t>
  </si>
  <si>
    <t>SANTIAGO ESTEBAN FIGUEROA VEGA Y OTROS</t>
  </si>
  <si>
    <t>HUMBERTO ELIASH DIAZ</t>
  </si>
  <si>
    <t>LA VERBENA</t>
  </si>
  <si>
    <t>4858-4858 A-4858 B-4858 C</t>
  </si>
  <si>
    <t xml:space="preserve"> 6/7</t>
  </si>
  <si>
    <t>226 / 0 / 0 / 173</t>
  </si>
  <si>
    <t>505-523</t>
  </si>
  <si>
    <t>14/15/17/93</t>
  </si>
  <si>
    <t>94 / 0 / 0 / 147</t>
  </si>
  <si>
    <t>SENADOR JAIME GUZMAN ERRAZURIZ</t>
  </si>
  <si>
    <t>3355-3371-3381</t>
  </si>
  <si>
    <t>10/11/12/14/15/17/93</t>
  </si>
  <si>
    <t>130 / 0 / 0 / 196</t>
  </si>
  <si>
    <t>SENADOR JAIME GUZMAN ERRAZURIZ / REGINA PACIS</t>
  </si>
  <si>
    <t>3309-3355-3371-3381 / 791-795</t>
  </si>
  <si>
    <t>20/21/22/48/49/50/51/52</t>
  </si>
  <si>
    <t>7</t>
  </si>
  <si>
    <t>110 / 0 / 0 / 182</t>
  </si>
  <si>
    <t>BESALCO INMOBILIARIA S.A.</t>
  </si>
  <si>
    <t>LEGARRAGA ARQUITECTOS SPA - DANIEL LEGARRAGA RADDATZ</t>
  </si>
  <si>
    <t>EXEQUIEL FERNANDEZ / ALCALDE EDUARDO CASTILLO VELASCO</t>
  </si>
  <si>
    <t>419-439-453 /2926-2932-2938-2958-2976</t>
  </si>
  <si>
    <t>2/3/16/17/18</t>
  </si>
  <si>
    <t>68 / 0 / 0 / 105</t>
  </si>
  <si>
    <t>EMPRESA CONSTRUCTORA MOLLER Y PEREZ COTAPOS S.A.</t>
  </si>
  <si>
    <t>SQUELLA ARQUITECTOS LTDA. - SEBASTIAN SQUELLA CORREA</t>
  </si>
  <si>
    <t>SIMON BOLIVAR / ELIODORO FLORES</t>
  </si>
  <si>
    <t>2414-2424-2434 / 2393-2405</t>
  </si>
  <si>
    <t>41/42/43/44/45/46/66/67/89</t>
  </si>
  <si>
    <t>112 / 0 / 0 / 129</t>
  </si>
  <si>
    <t>CASTRO Y TAGLE INMOBILIARIA LTDA.</t>
  </si>
  <si>
    <t>CASTRO Y TAGLE ARQUITECTOS ASOCIADOS - JAIME ENRIQUE LUIS TAGLE SALAS</t>
  </si>
  <si>
    <t>ALONSO DE ERCILLA</t>
  </si>
  <si>
    <t>3072-3082-3088-3100-3110 B-3110 C-3110 D-3110 E-3118</t>
  </si>
  <si>
    <t>VIVIENDA - EQUIP. COMERCIAL - LOCALES</t>
  </si>
  <si>
    <t>298 / 4 / 0 / 229</t>
  </si>
  <si>
    <t>INMOBILIARIA SANTIAGO UNO SPA.</t>
  </si>
  <si>
    <t>SERGIO PEREIRA ROJAS</t>
  </si>
  <si>
    <t>19/20/21/22/23/24</t>
  </si>
  <si>
    <t>59 / 0 / 0 / 75</t>
  </si>
  <si>
    <t>INMOBILIARIA PEBAL LTDA.</t>
  </si>
  <si>
    <t>FABIO CRUZ VIAL</t>
  </si>
  <si>
    <t>1780-1792-1794-1808-1816-1828</t>
  </si>
  <si>
    <t>17/18/16/106/107/108</t>
  </si>
  <si>
    <t>81 / 0 / 0 / 106</t>
  </si>
  <si>
    <t>SERVICIOS Y EQUIPOS MARINOS LTDA.</t>
  </si>
  <si>
    <t>2989-2997-3005</t>
  </si>
  <si>
    <t>121 / 0 / 0 / 131</t>
  </si>
  <si>
    <t>INVERSIONES NUEVA LA REINA LTDA.</t>
  </si>
  <si>
    <t>RAU ARQUITECTOS LTDA. ROBERTO RAU BUSTOS</t>
  </si>
  <si>
    <t>11/13/14/15/16</t>
  </si>
  <si>
    <t>70 / 0 / 0 / 101</t>
  </si>
  <si>
    <t>MORA Y HUBERMAN ARQUITECTOS LTDA. - ANTONIO MORA VARGAS</t>
  </si>
  <si>
    <t>DIEGO DE ALMAGRO / TOBALABA</t>
  </si>
  <si>
    <t>5350-5354-5372-5382 / 5429</t>
  </si>
  <si>
    <t>13/15/27/28/29/30/31/32/33/34</t>
  </si>
  <si>
    <t>115+1 / 7 / 0 / 198</t>
  </si>
  <si>
    <t>SOCIEDAD DE INVERSIONES URBES SPA</t>
  </si>
  <si>
    <t>FRANCISCA VERGARA CABELLO</t>
  </si>
  <si>
    <t>ALCALDE JORGE MONCKEBERG / OTTAWA / LOS CEREZOS</t>
  </si>
  <si>
    <t>135-153-171 / 4330-4356-4364-4372-4398 / 120-136-146</t>
  </si>
  <si>
    <t xml:space="preserve"> 5/6</t>
  </si>
  <si>
    <t>17</t>
  </si>
  <si>
    <t>114 / 0 / 0 / 104</t>
  </si>
  <si>
    <t>INVERSIONES METAHUE S.A.</t>
  </si>
  <si>
    <t>GENTEURBANA LTDA. - MARIO MARDONES TENEO</t>
  </si>
  <si>
    <t>IRARRAZAVAL / BROWN SUR</t>
  </si>
  <si>
    <t>3965 / 43</t>
  </si>
  <si>
    <t>10/11/12/13/48</t>
  </si>
  <si>
    <t>27</t>
  </si>
  <si>
    <t>352 / 1 / 0 / 597</t>
  </si>
  <si>
    <t>INVERSIONES PUNTA BLANCA SPA</t>
  </si>
  <si>
    <t>MW ARQUITECTOS SPA - EDUARDO WAISSBLUTH RUSSO</t>
  </si>
  <si>
    <t>IRARRAZAVAL / DUBLE ALMEYDA</t>
  </si>
  <si>
    <t>2881-2899-2907-2921 / 2900</t>
  </si>
  <si>
    <t>301 / 1 / 0 / 503</t>
  </si>
  <si>
    <t>2899-2907-2921</t>
  </si>
  <si>
    <t>229 / 1 / 0 / 250</t>
  </si>
  <si>
    <t>SOFIA DEL SOLAR CELEDON</t>
  </si>
  <si>
    <t>BENJAMIN ASTABURUAGA SCHACHT</t>
  </si>
  <si>
    <t>INMOBILIARIA SAN JORGE LTDA.</t>
  </si>
  <si>
    <t>DIAGONAL ORIENTE / CONTRAMAESTRE MICALVI</t>
  </si>
  <si>
    <t>5175-5207-5213 / 12-16</t>
  </si>
  <si>
    <t>5/6/7/8/9/10</t>
  </si>
  <si>
    <t>INMOBILIARIA HERIBERTO COVARRUBIAS SPA</t>
  </si>
  <si>
    <t>76,379,763-5</t>
  </si>
  <si>
    <t>6/7/8/9/26/27/28/29/35</t>
  </si>
  <si>
    <t>76,216,323-3</t>
  </si>
  <si>
    <t xml:space="preserve"> 6/7/8</t>
  </si>
  <si>
    <t>INMOBILIARIA LOS LEONES S.A.</t>
  </si>
  <si>
    <t>76,375,133-3</t>
  </si>
  <si>
    <t xml:space="preserve">HERNAN CORTES </t>
  </si>
  <si>
    <t xml:space="preserve"> 4/5</t>
  </si>
  <si>
    <t>INMOBILIARIA TOWN HOUSE PEREIRA LTDA.</t>
  </si>
  <si>
    <t>76,350,172-8</t>
  </si>
  <si>
    <t>76,317,921-4</t>
  </si>
  <si>
    <t>EXEQUIEL FERNANDEZ / SUAREZ MUJICA</t>
  </si>
  <si>
    <t>703-719 / 2955-2983</t>
  </si>
  <si>
    <t>76,377,666-2</t>
  </si>
  <si>
    <t>832-854</t>
  </si>
  <si>
    <t>273 / 0 / 0 / 213</t>
  </si>
  <si>
    <t>INVERSIONES SIERRA BELLA LTDA.</t>
  </si>
  <si>
    <t>JUAN PABLO DOMINGUEZ NAVARRO</t>
  </si>
  <si>
    <t>271 / /0 / 0 / 213</t>
  </si>
  <si>
    <t>270 / 0 / 0 / 213</t>
  </si>
  <si>
    <t>271 / 0 / 0 / 213</t>
  </si>
  <si>
    <t>13/14/15/16/23/24</t>
  </si>
  <si>
    <t>98 / 0 / 0 / 142</t>
  </si>
  <si>
    <t>MARIA LIDIA DE POMPEYA VALENZUELA SANDOVAL Y OTROS</t>
  </si>
  <si>
    <t>RENATO STEWART LETELIER / EUGENIO SIMONETTI TORO</t>
  </si>
  <si>
    <t>PROFESOR RODOLFO LENZ</t>
  </si>
  <si>
    <t>502-542-550-554-3326-3344</t>
  </si>
  <si>
    <t>36/17</t>
  </si>
  <si>
    <t>ESPACIO DESARROLLO INMOBILIARIO LTDA.</t>
  </si>
  <si>
    <t>ANTONIO MORA VARGAS</t>
  </si>
  <si>
    <t>SANTA JULIA</t>
  </si>
  <si>
    <t>360-376</t>
  </si>
  <si>
    <t>35/36</t>
  </si>
  <si>
    <t xml:space="preserve">5 / 5 </t>
  </si>
  <si>
    <t>30 / 0 / 0 / 35</t>
  </si>
  <si>
    <t>FOCUS DESARROLLOS INMOBILIARIOS LTDA.</t>
  </si>
  <si>
    <t>EUGENIO LAGOS BAQUEDANO</t>
  </si>
  <si>
    <t>PROFESOR JUAN GOMEZ MILLAS</t>
  </si>
  <si>
    <t>3486-3490</t>
  </si>
  <si>
    <t>3</t>
  </si>
  <si>
    <t>6 / 0 / 0 / 9</t>
  </si>
  <si>
    <t>INVERSIONES LA PLAYA SPA</t>
  </si>
  <si>
    <t>DANIELA PALACIOS MAUREIRA</t>
  </si>
  <si>
    <t>TEGUALDA</t>
  </si>
  <si>
    <t>22/23/24</t>
  </si>
  <si>
    <t>104 / 0 / 0 / 98</t>
  </si>
  <si>
    <t>INMOBILIARIA NOLLAGAM LTDA.</t>
  </si>
  <si>
    <t>PABLO ASTABURUAGA GUTIERREZ</t>
  </si>
  <si>
    <t>2418-2448-2450</t>
  </si>
  <si>
    <t>7/8</t>
  </si>
  <si>
    <t>34 / 0 / 0 / 41</t>
  </si>
  <si>
    <t>JORGE MARSINO PRADO</t>
  </si>
  <si>
    <t>2039-2049</t>
  </si>
  <si>
    <t>JARDIN INFANTIL - SALA CUNA</t>
  </si>
  <si>
    <t>SOC. INMOBILIARIA E INVERSIONES SANTA ADLA LTDA.</t>
  </si>
  <si>
    <t>EQUIP. SERVICIOS - CENTRO MEDICO DENTAL</t>
  </si>
  <si>
    <t>JHOSELYN DURAN LUDUEÑAS</t>
  </si>
  <si>
    <t>CERVANTES</t>
  </si>
  <si>
    <t>PE 46801</t>
  </si>
  <si>
    <t>CESAR BELMAR ALVAREZ</t>
  </si>
  <si>
    <t>RODRIGO HONORATO ERRAZURIZ</t>
  </si>
  <si>
    <t>LUIS PEREIRA</t>
  </si>
  <si>
    <t>PE 19155</t>
  </si>
  <si>
    <t>REG 1534</t>
  </si>
  <si>
    <t>CARLOS DAVID PIÑA RIQUELME</t>
  </si>
  <si>
    <t>LUIS ROJAS VALENZUELA</t>
  </si>
  <si>
    <t>NUEVA HANNOVER</t>
  </si>
  <si>
    <t>PE 17851</t>
  </si>
  <si>
    <t>WILBERT SOLORZANO GARCIA</t>
  </si>
  <si>
    <t>MARIA ISABEL BARROS SALINAS</t>
  </si>
  <si>
    <t>DOCTOR GUILLERMO MANN</t>
  </si>
  <si>
    <t>52</t>
  </si>
  <si>
    <t>0</t>
  </si>
  <si>
    <t>PACIFICA INVERSIONES LTDA.</t>
  </si>
  <si>
    <t>CARLOS ALBERTO MARCHANT DIAZ</t>
  </si>
  <si>
    <t>2552 LC 6</t>
  </si>
  <si>
    <t>PE 17077</t>
  </si>
  <si>
    <t>59</t>
  </si>
  <si>
    <t>CRISTIAN JAURE RAMIREZ</t>
  </si>
  <si>
    <t>CONSTANZA BENAVIDES RIVERA</t>
  </si>
  <si>
    <t>270-K</t>
  </si>
  <si>
    <t>PE 36560</t>
  </si>
  <si>
    <t>14/15/63/64/65/66/67/68/69/70/71/72/73/74</t>
  </si>
  <si>
    <t>PORTON DE CIERRE</t>
  </si>
  <si>
    <t>JORGE VALDES FERNANDEZ</t>
  </si>
  <si>
    <t>JOSE MARCELO SILVA ALARCON</t>
  </si>
  <si>
    <t>LAS GARDENIAS</t>
  </si>
  <si>
    <t>201-205-221-235-251-253-265-264-260-252-236-220-214</t>
  </si>
  <si>
    <t>FAST MIXTA SPA</t>
  </si>
  <si>
    <t>GABRIEL BRAIN GUZMAN</t>
  </si>
  <si>
    <t>53</t>
  </si>
  <si>
    <t>HUEMULIN COMICS SPA</t>
  </si>
  <si>
    <t>PE 88</t>
  </si>
  <si>
    <t>POM 64</t>
  </si>
  <si>
    <t>RF 107</t>
  </si>
  <si>
    <t>PATRICIA CAMACHO RUFF</t>
  </si>
  <si>
    <t>CARLOS JORQUERA GONZALEZ</t>
  </si>
  <si>
    <t>EDUARDO LABAYRU VIVANCO</t>
  </si>
  <si>
    <t>EQUIP. COMERCIAL - TALLER DE BICICLETAS</t>
  </si>
  <si>
    <t>PE 16203</t>
  </si>
  <si>
    <t>EQUIP. EDUCACIONAL - COLEGIO</t>
  </si>
  <si>
    <t>KAREN PASTENE TRONCOSO</t>
  </si>
  <si>
    <t>ANDREA KORN VERDUGO</t>
  </si>
  <si>
    <t>MONSEÑOR EYZAGUIRRE</t>
  </si>
  <si>
    <t>RENTAS E INVERSIONES VIDAL Y BERTINY LTDA.</t>
  </si>
  <si>
    <t>RICARDO PUPKIN LINK</t>
  </si>
  <si>
    <t>ARTURO MEDINA</t>
  </si>
  <si>
    <t>PE 453</t>
  </si>
  <si>
    <t>LUIS ALBERTO HERNANDEZ MORENO</t>
  </si>
  <si>
    <t>FELIPE BANDA MALDONADO</t>
  </si>
  <si>
    <t>10/11/12</t>
  </si>
  <si>
    <t>INMOBILIARIA ITATA LTDA.</t>
  </si>
  <si>
    <t>ITATA</t>
  </si>
  <si>
    <t>PE 447</t>
  </si>
  <si>
    <t>62</t>
  </si>
  <si>
    <t>EQUIP. SERVICIOS - PLANTA DE REVISION TECNICA</t>
  </si>
  <si>
    <t>INVERSIONES BOGAZICI LTDA.</t>
  </si>
  <si>
    <t>HEIDY SOLEDAD ALARCON ALARCON</t>
  </si>
  <si>
    <t>61</t>
  </si>
  <si>
    <t>WILLIAMS REBOLLEDO</t>
  </si>
  <si>
    <t>THOMAS STETTER</t>
  </si>
  <si>
    <t>CONSTANZA MORO LOBO</t>
  </si>
  <si>
    <t>EDUARDO DONOSO</t>
  </si>
  <si>
    <t>REG 489</t>
  </si>
  <si>
    <t>PEDRO GONZALEZ BRAVO</t>
  </si>
  <si>
    <t>MELISSA DIAZ ROJAS</t>
  </si>
  <si>
    <t>JARILLA</t>
  </si>
  <si>
    <t>PE 107</t>
  </si>
  <si>
    <t>REG 236</t>
  </si>
  <si>
    <t>47</t>
  </si>
  <si>
    <t>MICHELLE DROGUETT CROVETTO</t>
  </si>
  <si>
    <t>PABLO LATORRE ZEGERS</t>
  </si>
  <si>
    <t>PE 54179</t>
  </si>
  <si>
    <t>110</t>
  </si>
  <si>
    <t>SERGIO HEVER SARTORI DEL PINO</t>
  </si>
  <si>
    <t>CRISTIAN NICOLAS LILLO ORTIZ</t>
  </si>
  <si>
    <t>PE 11</t>
  </si>
  <si>
    <t>RF 14</t>
  </si>
  <si>
    <t>ALEJANDRO BENAVIDES SANTIESTEBAN</t>
  </si>
  <si>
    <t>DANIELA VILLARROEL FIGUEROA</t>
  </si>
  <si>
    <t>FRANCISCO MENESES</t>
  </si>
  <si>
    <t>PE 34</t>
  </si>
  <si>
    <t>REG 274</t>
  </si>
  <si>
    <t>VIVIENDA - EQUIP. COMERCIAL - CAFETERIA</t>
  </si>
  <si>
    <t>VIVIENDA - EQUIP. COMERCIAL - SERVICIO AUTOMOTRIZ</t>
  </si>
  <si>
    <t>CAROLINA VALDIVIA KOHLER</t>
  </si>
  <si>
    <t>FELIPE GIANNINI DAVIS</t>
  </si>
  <si>
    <t>PE 20</t>
  </si>
  <si>
    <t>PE 14312</t>
  </si>
  <si>
    <t>PAMP 72302</t>
  </si>
  <si>
    <t>EQUIP. COMERCIAL - LOCAL COMERCIAL - CAFETERIA</t>
  </si>
  <si>
    <t>SUCESION BARAJA MARTINEZ Y OTROS</t>
  </si>
  <si>
    <t>ALEJANDRO SOLAR DOMINGUEZ</t>
  </si>
  <si>
    <t>HOLANDA</t>
  </si>
  <si>
    <t>PE 9193</t>
  </si>
  <si>
    <t>PAMP 25346</t>
  </si>
  <si>
    <t>RFP 14</t>
  </si>
  <si>
    <t>PA 155</t>
  </si>
  <si>
    <t>POM 28</t>
  </si>
  <si>
    <t>RF 96</t>
  </si>
  <si>
    <t>JORGE IGOR PEREIRA</t>
  </si>
  <si>
    <t>JORGE PAVEZ URBINA</t>
  </si>
  <si>
    <t>NEGOCIOS INMOBILIARIOS COLORHAUS S.A.</t>
  </si>
  <si>
    <t>VICTOR KUNCAR SIADE</t>
  </si>
  <si>
    <t xml:space="preserve">ITALIA </t>
  </si>
  <si>
    <t>PANT 135</t>
  </si>
  <si>
    <t>PANT 51</t>
  </si>
  <si>
    <t>42</t>
  </si>
  <si>
    <t>INMOBILIARIA ATALAYA LTDA.</t>
  </si>
  <si>
    <t>GUILLERMO BERMUDEZ GALLARDO / CATALINA BERMUDEZ URRIOLA</t>
  </si>
  <si>
    <t>TENIENTE MONTT</t>
  </si>
  <si>
    <t>PE 181</t>
  </si>
  <si>
    <t>VIVIENDA - EQUIP. COMERCIAL - LOCALES COMERCIALES</t>
  </si>
  <si>
    <t xml:space="preserve">205 / 4 / 0 </t>
  </si>
  <si>
    <t>INMOBILIARIA RALEI METROPARQUE II S.A.</t>
  </si>
  <si>
    <t>SAN EUGENIO</t>
  </si>
  <si>
    <t>EDUARDO WAISSBLUTH RUSSO</t>
  </si>
  <si>
    <t>PE 202</t>
  </si>
  <si>
    <t>76,607,163-5</t>
  </si>
  <si>
    <t>766-038</t>
  </si>
  <si>
    <t>766-039</t>
  </si>
  <si>
    <t>INMOBILIARIA COVARRUBIAS LTDA.</t>
  </si>
  <si>
    <t>COMERCIALIZADORA DE PRODUCTOS TECNOLOGICOS LTDA.</t>
  </si>
  <si>
    <t>76,001,910-0</t>
  </si>
  <si>
    <t>UNION LITERARIA</t>
  </si>
  <si>
    <t>1219-014</t>
  </si>
  <si>
    <t>1219-015</t>
  </si>
  <si>
    <t>PLAZA EGAÑA SPA</t>
  </si>
  <si>
    <t>76,447,826-6</t>
  </si>
  <si>
    <t>199-B</t>
  </si>
  <si>
    <t>JUAN SABAJ</t>
  </si>
  <si>
    <t>3971-020</t>
  </si>
  <si>
    <t>3971-021</t>
  </si>
  <si>
    <t>3971-022</t>
  </si>
  <si>
    <t>3971-023</t>
  </si>
  <si>
    <t>3971-101</t>
  </si>
  <si>
    <t>3971-062</t>
  </si>
  <si>
    <t>3971-063</t>
  </si>
  <si>
    <t>3971-064</t>
  </si>
  <si>
    <t>3971-065</t>
  </si>
  <si>
    <t>3971-013</t>
  </si>
  <si>
    <t>HORACIO BULDRINI</t>
  </si>
  <si>
    <t>6,753,822-6</t>
  </si>
  <si>
    <t>SUECIA</t>
  </si>
  <si>
    <t>4 CASAS</t>
  </si>
  <si>
    <t>76,375,566-5</t>
  </si>
  <si>
    <t>EQUIP. COMERCIAL - RESTAURANTE - OFICINAS</t>
  </si>
  <si>
    <t>EQUIP. SALUD - CENTRO MEDICO</t>
  </si>
  <si>
    <t>EQUIP. COMERCIAL - TALLER DE ARTE Y FUENTE SODA</t>
  </si>
  <si>
    <t>EQUIP. COMERCIAL - RESTAURANTE</t>
  </si>
  <si>
    <t xml:space="preserve">EQUIP. COMERCIAL - LOCAL COMERCIAL </t>
  </si>
  <si>
    <t>EQUIP. COMERCIAL - CAFETERIA</t>
  </si>
  <si>
    <t>EQUIP. EDUCACION - JARDIN INFANTIL Y SALA CUNA</t>
  </si>
  <si>
    <t>VIVIENDA - EQUIP. COMERCIAL</t>
  </si>
  <si>
    <t>EQUIP. COMERCIAL - OFICINAS Y COMERCIO</t>
  </si>
  <si>
    <t>10,125,881-5</t>
  </si>
  <si>
    <t>2,759,795-5</t>
  </si>
  <si>
    <t>49</t>
  </si>
  <si>
    <t>SOCIEDAD INMOBILIARIA PLAZA EGAÑA LTDA.</t>
  </si>
  <si>
    <t>38-44</t>
  </si>
  <si>
    <t>EQUIP. COEMRCIAL - LOCAL COMERCIAL</t>
  </si>
  <si>
    <t>76,416,735-K</t>
  </si>
  <si>
    <t>PE 17067</t>
  </si>
  <si>
    <t>PAMP 109</t>
  </si>
  <si>
    <t>RF 150</t>
  </si>
  <si>
    <t>8-9-10-11-12-13-14</t>
  </si>
  <si>
    <t>INMOBILIARIA LA VERBENA S.A.</t>
  </si>
  <si>
    <t>76,377,606-9</t>
  </si>
  <si>
    <t>MP 71</t>
  </si>
  <si>
    <t>ALCALDE JORGE MONCKEBERG</t>
  </si>
  <si>
    <t>EQUIP. COMERCIAL</t>
  </si>
  <si>
    <t>RAUL AMERICO CRUZ AVALOS</t>
  </si>
  <si>
    <t>22,221,973-6</t>
  </si>
  <si>
    <t>780</t>
  </si>
  <si>
    <t>8,535,903-7</t>
  </si>
  <si>
    <t>2389-A</t>
  </si>
  <si>
    <t>IMPORTADORA Y EXPORTADORA DE PRODUCTOS TECNOLOGICOS S.A.</t>
  </si>
  <si>
    <t>99,539,070-1</t>
  </si>
  <si>
    <t>GUARQUEN</t>
  </si>
  <si>
    <t>EQUIP. EDUCACION - LICEO</t>
  </si>
  <si>
    <t>ILUSTRE MUNICIPALIDAD DE ÑUÑOA</t>
  </si>
  <si>
    <t>69,070,500-1</t>
  </si>
  <si>
    <t>93</t>
  </si>
  <si>
    <t>SOCIEDAD DE INVERSIONES MATUS, VIDAL Y ALBORNOZ LTDA.</t>
  </si>
  <si>
    <t>76,254,805-4</t>
  </si>
  <si>
    <t>SUSANA BLANCO VIDAL</t>
  </si>
  <si>
    <t>8,431,189-8</t>
  </si>
  <si>
    <t>PE 18167</t>
  </si>
  <si>
    <t>REG 217</t>
  </si>
  <si>
    <t>AGUSTIN VIGORENA</t>
  </si>
  <si>
    <t>RENE ARAYA HERRERA</t>
  </si>
  <si>
    <t>5,715,901-4</t>
  </si>
  <si>
    <t>PE 26908</t>
  </si>
  <si>
    <t>2/6</t>
  </si>
  <si>
    <t>EL RAS S.A./ SEMINARIO PONTIFICIO DE SANTIAGO</t>
  </si>
  <si>
    <t>96,696,730-7 / 80,876,100-9</t>
  </si>
  <si>
    <t>96.696.730-7 / 80.876.100-9</t>
  </si>
  <si>
    <t>SALVADOR</t>
  </si>
  <si>
    <t>7,910,305-5</t>
  </si>
  <si>
    <t>POM 154</t>
  </si>
  <si>
    <t>RF 120</t>
  </si>
  <si>
    <t>INVERSIONES SAN JORGE S.A.</t>
  </si>
  <si>
    <t>96,839,400-2</t>
  </si>
  <si>
    <t>RF 44</t>
  </si>
  <si>
    <t>INVERSIONES LOS CASTAÑOS II LTDA.</t>
  </si>
  <si>
    <t>76,030,783-1</t>
  </si>
  <si>
    <t>IRARRAZAVAL / SAN JORGE</t>
  </si>
  <si>
    <t xml:space="preserve">4971 / 60 </t>
  </si>
  <si>
    <t>INMOBILIARIA SAN JORGE S.A.</t>
  </si>
  <si>
    <t>76,260,634-8</t>
  </si>
  <si>
    <t>MP 319</t>
  </si>
  <si>
    <t>SERVICIOS Y REPRESENTACIONES RIO PUELO S.A.</t>
  </si>
  <si>
    <t>76,152,197-7</t>
  </si>
  <si>
    <t>MP 318</t>
  </si>
  <si>
    <t>FERRETERIA NORIEGA LLAVINA LTDA.</t>
  </si>
  <si>
    <t>80,681,400-8</t>
  </si>
  <si>
    <t>RF 130</t>
  </si>
  <si>
    <t>10,715,177-K</t>
  </si>
  <si>
    <t>PE 48</t>
  </si>
  <si>
    <t>PE 47</t>
  </si>
  <si>
    <t>1915 LC 3</t>
  </si>
  <si>
    <t>JAQUELINE UNDURRAGA / IVAN SIERRA</t>
  </si>
  <si>
    <t>10,412,087-3 / 8,960,105-3</t>
  </si>
  <si>
    <t>VIVIENDA - EQUIP. SERVICIOS - OFICINAS</t>
  </si>
  <si>
    <t>MAURICIO BORTNIK BRENNER</t>
  </si>
  <si>
    <t>13,904,612-9</t>
  </si>
  <si>
    <t>PE 24867</t>
  </si>
  <si>
    <t>PAMP 25</t>
  </si>
  <si>
    <t>RF 127</t>
  </si>
  <si>
    <t>PAMP 27</t>
  </si>
  <si>
    <t>RF 21</t>
  </si>
  <si>
    <t>PAMP 112</t>
  </si>
  <si>
    <t>RF 77</t>
  </si>
  <si>
    <t>INMOBILIARIA ROSCLARIC LTDA.</t>
  </si>
  <si>
    <t>76,139,733-8</t>
  </si>
  <si>
    <t>PE 9675</t>
  </si>
  <si>
    <t>PAMP 104</t>
  </si>
  <si>
    <t>RF 132</t>
  </si>
  <si>
    <t>ROSITA RENARD</t>
  </si>
  <si>
    <t>CONSULTA DENTAL</t>
  </si>
  <si>
    <t>EQUIP. SERVICIOS PROFESIONALES</t>
  </si>
  <si>
    <t>ESTEBAN BARNAFI FRAUSE</t>
  </si>
  <si>
    <t>CONSTANZA GODOY FUENZALIDA</t>
  </si>
  <si>
    <t>PRESIDENTE JOSE BATTLE Y ORODOÑEZ</t>
  </si>
  <si>
    <t>PE 106</t>
  </si>
  <si>
    <t>36/38/52/67/68/69/70/71/72/660/661</t>
  </si>
  <si>
    <t>299 / 4 / 0</t>
  </si>
  <si>
    <t>CARLOS VIAL ERCILLA</t>
  </si>
  <si>
    <t>PLAZA EGAÑA / LASTENIA VALDIVIESO</t>
  </si>
  <si>
    <t>76 - 84A - 84B - 86 - 88 - 92 - 100 / 5598D - 5598F</t>
  </si>
  <si>
    <t>32/33/34/35/56/57</t>
  </si>
  <si>
    <t>INMOBILIARIA EDIFICIO ITALIA LTDA.</t>
  </si>
  <si>
    <t>MARIANNE BALZE RESSLER</t>
  </si>
  <si>
    <t>ITALIA / IRARRAZAVAL</t>
  </si>
  <si>
    <t>2025-2031 / 650-660-672-682</t>
  </si>
  <si>
    <t>19/20/21</t>
  </si>
  <si>
    <t>PENTA VIDA COMPAÑIA DE SEGUROS</t>
  </si>
  <si>
    <t>1810-1814-1830</t>
  </si>
  <si>
    <t>MARIA PAULINA GODOY LENZ</t>
  </si>
  <si>
    <t>MARILIA ROJAS SCHERER</t>
  </si>
  <si>
    <t>PAMP 76</t>
  </si>
  <si>
    <t>ELABORADORA DE AGUA POTABLE</t>
  </si>
  <si>
    <t>RAFAEL VEGA PEREZ</t>
  </si>
  <si>
    <t>RODRIGO CATALAN VASQUEZ</t>
  </si>
  <si>
    <t>CASTILLO URIZAR</t>
  </si>
  <si>
    <t>4/5/8</t>
  </si>
  <si>
    <t>INMOBILIARIA ECASA SANTIAGO S.A.</t>
  </si>
  <si>
    <t>CRISTIAN SAENZ REYES / ANTONIO VALDES FARIÑAS</t>
  </si>
  <si>
    <t>GRECIA / SANTA EMA / SAN EUGENIO</t>
  </si>
  <si>
    <t>451 / 339 / 476</t>
  </si>
  <si>
    <t>PE 465</t>
  </si>
  <si>
    <t>32</t>
  </si>
  <si>
    <t>HERMANAS MERCEDARIAS DE LA CARIDAD</t>
  </si>
  <si>
    <t>FRANCESCA CLANDESTINO GONZALEZ</t>
  </si>
  <si>
    <t>PE 9510</t>
  </si>
  <si>
    <t>21</t>
  </si>
  <si>
    <t>ROBERTO ESPARZA PEREZ</t>
  </si>
  <si>
    <t>HORACIO LEON REBOLLEDO</t>
  </si>
  <si>
    <t>EQUIP. COMERCIAL - BODEGA</t>
  </si>
  <si>
    <t>BANCO BBVA</t>
  </si>
  <si>
    <t>JULIO SCHULTZ ALAVARADO</t>
  </si>
  <si>
    <t>39</t>
  </si>
  <si>
    <t>CRISTIAN BERT PITTOORS ANSIETA</t>
  </si>
  <si>
    <t>ERIK MANUEL PAVEZ DEL VILLAR0</t>
  </si>
  <si>
    <t>ALBERTO RIED</t>
  </si>
  <si>
    <t>PE 52775</t>
  </si>
  <si>
    <t>PAMP 33</t>
  </si>
  <si>
    <t>RF 22</t>
  </si>
  <si>
    <t>PAMP 107</t>
  </si>
  <si>
    <t>RF 131</t>
  </si>
  <si>
    <t>1/2/3/27/28/29</t>
  </si>
  <si>
    <t>90 / 4 / 0</t>
  </si>
  <si>
    <t>INMOBILIARIA INFANTE VIDELA S.A.</t>
  </si>
  <si>
    <t>PABLO SARTORI GALLEGUILLOS / CHRISTIAN WUNKHAUS GREVE</t>
  </si>
  <si>
    <t>CIRUJANO VIDELA / JOSE MANUEL INFANTE</t>
  </si>
  <si>
    <t>1315-1327-1339 / 2240-2250-2258</t>
  </si>
  <si>
    <t>8/75/76</t>
  </si>
  <si>
    <t>492 / 2 / 0</t>
  </si>
  <si>
    <t>IRARRAZAVAL SPA</t>
  </si>
  <si>
    <t>HUGO VICUÑA VICUÑA</t>
  </si>
  <si>
    <t>INVERSIONES INMOBILIARIAS BIANCO CHILE LTDA.</t>
  </si>
  <si>
    <t>ANDRES FALCONE DEL RIO</t>
  </si>
  <si>
    <t>VICUÑA MACKENNA</t>
  </si>
  <si>
    <t>POM 139</t>
  </si>
  <si>
    <t>186</t>
  </si>
  <si>
    <t>CLAUDIO RIQUELME PEREZ</t>
  </si>
  <si>
    <t>ANDRE GUAJARDO CAROCA</t>
  </si>
  <si>
    <t>PEDRO DE VALDIVIA</t>
  </si>
  <si>
    <t>EQUIP. SERVICIOS PROFESIONALES - ACADEMIA DE DANZA</t>
  </si>
  <si>
    <t>COMERCIAL INMOBILIARIA Y ASESORIA PROFESIONAL S.A.</t>
  </si>
  <si>
    <t>CLAUDIO ALDUNATE JASMEN</t>
  </si>
  <si>
    <t>3065-A</t>
  </si>
  <si>
    <t>POM 116</t>
  </si>
  <si>
    <t>RF 23</t>
  </si>
  <si>
    <t>ESTANISLAO AVILES ARAYA</t>
  </si>
  <si>
    <t>CARLOS BERRIOS ROGAT</t>
  </si>
  <si>
    <t>PE 52712</t>
  </si>
  <si>
    <t>MAXIMILIANO ANDRES SANCHEZ MONJE</t>
  </si>
  <si>
    <t>MILTON DORAT CORONADO</t>
  </si>
  <si>
    <t>REG 187</t>
  </si>
  <si>
    <t>24</t>
  </si>
  <si>
    <t>BANCO SANTANDER CHILE</t>
  </si>
  <si>
    <t>CYNTHIA URTUBIA HEREDIA</t>
  </si>
  <si>
    <t>ITALIA</t>
  </si>
  <si>
    <t>CAROLINA SOLEDAD GONZALEZ SALAS</t>
  </si>
  <si>
    <t>HANS ERIK ELBL MONTECINOS</t>
  </si>
  <si>
    <t>LOS AGUSTINOS</t>
  </si>
  <si>
    <t>PE 43727</t>
  </si>
  <si>
    <t>SOCIEDAD CONSTRUCTORA E INMOBILIARIA COPIAPO LTDA.</t>
  </si>
  <si>
    <t>LINA MARIA ALZATE BALLESTEROS</t>
  </si>
  <si>
    <t>PE 10363</t>
  </si>
  <si>
    <t>PE 22331</t>
  </si>
  <si>
    <t>29</t>
  </si>
  <si>
    <t>HUGO DANIEL OLIVA GONZALEZ</t>
  </si>
  <si>
    <t>FREDDY BUSTOS TOLEDO</t>
  </si>
  <si>
    <t>EL OIDOR</t>
  </si>
  <si>
    <t>PE 2883</t>
  </si>
  <si>
    <t>JAIME CHRISTIAN LEBEDINA ROMO</t>
  </si>
  <si>
    <t>IVAN ARTURO ALVAREZ RIVERA</t>
  </si>
  <si>
    <t>PE 12040</t>
  </si>
  <si>
    <t>REG 287</t>
  </si>
  <si>
    <t>6/7</t>
  </si>
  <si>
    <t>INMOBILIARIA SAN JUAN DE LUZ CUATRO LTDA.</t>
  </si>
  <si>
    <t>TOBALABA</t>
  </si>
  <si>
    <t>4623-4637</t>
  </si>
  <si>
    <t>18/19/20/21</t>
  </si>
  <si>
    <t>ALEJANDRO PALACIOS GONZALEZ</t>
  </si>
  <si>
    <t>ESTRELLA SOLITARIA</t>
  </si>
  <si>
    <t>5626-5644-5648-5668</t>
  </si>
  <si>
    <t>19</t>
  </si>
  <si>
    <t>EQUIP. COMERCIAL - LOCAL</t>
  </si>
  <si>
    <t>MARIA JOSE MORICE / JOSE JAIME CONTRERAS</t>
  </si>
  <si>
    <t>LISET SAPAJ BASTIDAS</t>
  </si>
  <si>
    <t>PE 54082</t>
  </si>
  <si>
    <t>PAMP 56691</t>
  </si>
  <si>
    <t>EQUIP. COMERCIAL - PELUQUERIA</t>
  </si>
  <si>
    <t>95</t>
  </si>
  <si>
    <t>NORAH DELBES VARELA</t>
  </si>
  <si>
    <t>CLAUDIO DURAN MASSARDO</t>
  </si>
  <si>
    <t>PASAJE ARTURO MEDINA</t>
  </si>
  <si>
    <t>4603 F</t>
  </si>
  <si>
    <t>JORGE MONTALBAN MARGOTTA</t>
  </si>
  <si>
    <t>LICENCIADO LAS PEÑAS</t>
  </si>
  <si>
    <t>PE 44992</t>
  </si>
  <si>
    <t>PAMP 54</t>
  </si>
  <si>
    <t>74</t>
  </si>
  <si>
    <t>LILY SCHWEIZER HERNANDEZ</t>
  </si>
  <si>
    <t>MARISOL BOQUEZ CONTADOR</t>
  </si>
  <si>
    <t>PASAJE LOS ALMENDROS</t>
  </si>
  <si>
    <t>PE 56157</t>
  </si>
  <si>
    <t>1/2/17/18</t>
  </si>
  <si>
    <t>FERNANDEZ CONCHA / JOSE DOMINGO CAÑAS</t>
  </si>
  <si>
    <t>220-240 / 901-923</t>
  </si>
  <si>
    <t>18</t>
  </si>
  <si>
    <t>PRESSLINE LTDA.</t>
  </si>
  <si>
    <t>OSVALDO MONTERO SOLAR</t>
  </si>
  <si>
    <t>MANUEL MONTT</t>
  </si>
  <si>
    <t>PE S/N</t>
  </si>
  <si>
    <t>PAMP 23924</t>
  </si>
  <si>
    <t>OTAWA</t>
  </si>
  <si>
    <t>ROXANA ULACIA GUZMAN</t>
  </si>
  <si>
    <t>12,251,138-3</t>
  </si>
  <si>
    <t>PE 21637</t>
  </si>
  <si>
    <t>REG 1693</t>
  </si>
  <si>
    <t>POM 310</t>
  </si>
  <si>
    <t>RF 15</t>
  </si>
  <si>
    <t>EQUIP. COMERCIAL - CAFETERIA Y COMIDA AL PASO</t>
  </si>
  <si>
    <t>SUCESION BARAJA MARTINEZ Y OTRAS</t>
  </si>
  <si>
    <t>PAMP 155</t>
  </si>
  <si>
    <t>GRECIA</t>
  </si>
  <si>
    <t>EQUIP. COMERCIAL - OFICINA Y SALA DE VENTAS</t>
  </si>
  <si>
    <t>AKA RADIOCOMUNICACIONES LTDA.</t>
  </si>
  <si>
    <t>78,344,440-2</t>
  </si>
  <si>
    <t>PAMP S/N</t>
  </si>
  <si>
    <t>PEMP 112</t>
  </si>
  <si>
    <t>EQUIP. COMERCIAL - COMIDA AL PASO</t>
  </si>
  <si>
    <t>76,239,260-7</t>
  </si>
  <si>
    <t>518</t>
  </si>
  <si>
    <t>EQUIP. COMERCIAL - SERVICIO AUTOMOTOR</t>
  </si>
  <si>
    <t>COMERCIAL NEBA AUTOS LTDA.</t>
  </si>
  <si>
    <t>78,976,170-1</t>
  </si>
  <si>
    <t>AMAPOLAS</t>
  </si>
  <si>
    <t>4899</t>
  </si>
  <si>
    <t>EQUIP. SOCIAL - CECOSF</t>
  </si>
  <si>
    <t>77,868,790-9</t>
  </si>
  <si>
    <t>PRINCIPAL CIA DE SEGUROS DE VIDA CHILE S.A.</t>
  </si>
  <si>
    <t>96,588,080-1</t>
  </si>
  <si>
    <t>13/14/26/35</t>
  </si>
  <si>
    <t>MONTENEGRO</t>
  </si>
  <si>
    <t>2160</t>
  </si>
  <si>
    <t>INMOBILIARIA EL CIPRES SPA</t>
  </si>
  <si>
    <t>76,336,457-7</t>
  </si>
  <si>
    <t>MP 348</t>
  </si>
  <si>
    <t>38</t>
  </si>
  <si>
    <t>VIA TRECE</t>
  </si>
  <si>
    <t>955</t>
  </si>
  <si>
    <t>EQUIP. RELIGIOSO - VELATORIO</t>
  </si>
  <si>
    <t>ARZOBISPADO DE SANTIAGO</t>
  </si>
  <si>
    <t>81,795,100-7</t>
  </si>
  <si>
    <t>MARCHANT PEREIRA</t>
  </si>
  <si>
    <t>2937</t>
  </si>
  <si>
    <t>SUCESION MARIA GRACIELA LABARCA FORJAN</t>
  </si>
  <si>
    <t>PE 31337</t>
  </si>
  <si>
    <t>374</t>
  </si>
  <si>
    <t>7,381,836-2</t>
  </si>
  <si>
    <t>3/4/5/6/7/8</t>
  </si>
  <si>
    <t>66 / 0 / 0 / 116</t>
  </si>
  <si>
    <t>SOCIEDAD DE INVERSIONES METROPOLI LTDA.</t>
  </si>
  <si>
    <t>IGNACIO HERNANDEZ MASSES</t>
  </si>
  <si>
    <t>DUBLE ALMEYDA / LOS CEREZOS</t>
  </si>
  <si>
    <t>4271-4281-4295 / 347-363-375</t>
  </si>
  <si>
    <t>1 / 0 / 0 / 3</t>
  </si>
  <si>
    <t>INVERSIONES JAIME ANDRES VILLARREAL IZQUIERDO EIRL</t>
  </si>
  <si>
    <t>ROBERTO CHAURIYE CLARCK</t>
  </si>
  <si>
    <t>347 / 15 / 0 / 360</t>
  </si>
  <si>
    <t>INMOBILIARIA OSSA ORIENTE S.A.</t>
  </si>
  <si>
    <t>ABRAHAM SENERMAN LAMAS</t>
  </si>
  <si>
    <t>14/15/22/23</t>
  </si>
  <si>
    <t>189 / 0 / 0 / 190</t>
  </si>
  <si>
    <t>SEMINARIO / MUJICA / SANTO TORIBIO</t>
  </si>
  <si>
    <t>677-685 / 146-148 / 646</t>
  </si>
  <si>
    <t>91/92/93/94/95/96/97/98</t>
  </si>
  <si>
    <t>191 / 0 / 0 / 220</t>
  </si>
  <si>
    <t>CONSTRUCTORA E INMOBILIARIA VALDEPEÑAS S.A.</t>
  </si>
  <si>
    <t>FRANCISCO ARMSTRONG COX</t>
  </si>
  <si>
    <t>FRANCISCO VILLAGRA / NUNCIO LAGHI</t>
  </si>
  <si>
    <t>298-254F-254G / 5590 AL 5634</t>
  </si>
  <si>
    <t>17/18/14/41</t>
  </si>
  <si>
    <t>129 / 0 / 0 / 190</t>
  </si>
  <si>
    <t>INVERSIONES ACTUAL RAICES SPA</t>
  </si>
  <si>
    <t>PABLO GELLONA VIAL</t>
  </si>
  <si>
    <t>GENERAL JOSE ARTIGAS / SUCRE</t>
  </si>
  <si>
    <t>2896-2900-2910 / 3028-3046</t>
  </si>
  <si>
    <t>183 / 0 / 0 / 249</t>
  </si>
  <si>
    <t>298-330 / 5590 AL 5634</t>
  </si>
  <si>
    <t>INMOBILIARIA LAS VERBENAS LTDA.</t>
  </si>
  <si>
    <t>76,607,173-2</t>
  </si>
  <si>
    <t>2264-054</t>
  </si>
  <si>
    <t>2264-055</t>
  </si>
  <si>
    <t>2264-056</t>
  </si>
  <si>
    <t>2264-057</t>
  </si>
  <si>
    <t>INMOBILIARIA DEISA LTDA.</t>
  </si>
  <si>
    <t>76,810,960-5</t>
  </si>
  <si>
    <t>3859-A</t>
  </si>
  <si>
    <t>3859-B</t>
  </si>
  <si>
    <t>3859-C</t>
  </si>
  <si>
    <t>3859-D</t>
  </si>
  <si>
    <t>39-031</t>
  </si>
  <si>
    <t>39-032</t>
  </si>
  <si>
    <t>39-046</t>
  </si>
  <si>
    <t>39-047</t>
  </si>
  <si>
    <t>39-048</t>
  </si>
  <si>
    <t>76,588,124-2</t>
  </si>
  <si>
    <t>COVENTRY</t>
  </si>
  <si>
    <t>1262-008</t>
  </si>
  <si>
    <t>1262-009</t>
  </si>
  <si>
    <t>1262-010</t>
  </si>
  <si>
    <t>8/9/10/11/12/13/14</t>
  </si>
  <si>
    <t>62 DEPTOS - 104 ESTAC - 62 BOD</t>
  </si>
  <si>
    <t xml:space="preserve">PRESIDENTE JOSE BATLLE Y ORDOÑEZ </t>
  </si>
  <si>
    <t xml:space="preserve">JOSE LUIS ARANEDA </t>
  </si>
  <si>
    <t>68-86-90</t>
  </si>
  <si>
    <t>BROTEC INMOBILIARIA SPA</t>
  </si>
  <si>
    <t>76,166,365-8</t>
  </si>
  <si>
    <t xml:space="preserve">SANTA JULIA </t>
  </si>
  <si>
    <t>90 DEPTOS - 86 ESTAC - 92 BOD - 4 ESTAC + BOD + BOD</t>
  </si>
  <si>
    <t xml:space="preserve">104 DEPTOS - 60 ESTAC - 77 BOD - 27 ESTAC + BOD </t>
  </si>
  <si>
    <t xml:space="preserve">91 DEPTOS - 74 ESTAC - 60 BOD - 30 ESTAC + BOD </t>
  </si>
  <si>
    <t xml:space="preserve">230 DEPTOS - 168 ESTAC - 201 BOD - 32 ESTAC + BOD </t>
  </si>
  <si>
    <t>299 DEPTOS - 133 ESTAC - 56 BOD - 65 ESTAC + BOD - 5 LOC</t>
  </si>
  <si>
    <t xml:space="preserve">42 DEPTOS - 34 ESTAC - 22 BOD - 23 ESTAC + BOD </t>
  </si>
  <si>
    <t>76 DEPTOS - 28 ESTAC - 29 BOD - 47 ESTAC + BOD</t>
  </si>
  <si>
    <t>110 DEPTOS - 92 ESTAC - 76 BOD - 4 ESTAC Y ESTAC - 32 ESTAC + BOD</t>
  </si>
  <si>
    <t>103 DEPTOS - 80 ESTAC - 65 BOD - 37 ESTAC + BOD</t>
  </si>
  <si>
    <t>65 DEPTOS - 4 LOCALES - 44 ESTAC - 43 BOD - 22 ESTAC + BOD</t>
  </si>
  <si>
    <t>27 DEPTOS - 26 ESTAC - 17 BOD - 12 ESTAC + BOD</t>
  </si>
  <si>
    <t>68 DEPTOS - 59 ESTAC - 71 BOD - 12 ESTAC + BOD</t>
  </si>
  <si>
    <t>97 DEPTOS - 66 ESTAC - 62 BOD - 34 ESTAC + BOD</t>
  </si>
  <si>
    <t>78 DEPTOS - 19 ESTAC - 44 BOD - 10 ESTAC + BOD - 4 LOCALES</t>
  </si>
  <si>
    <t>96 DEPTOS - 105 ESTAC - 75 BOD - 23 ESTAC + BOD.</t>
  </si>
  <si>
    <t>32 DEPTOS - 38 ESTAC - 32 BOD - 2 ESTAC + BOD</t>
  </si>
  <si>
    <t>133 DEPTOS - 95 ESTAC - 97 BOD - 39 ESTAC + BOD</t>
  </si>
  <si>
    <t>CINE SUR S.A.</t>
  </si>
  <si>
    <t>RAFAEL DONOSO REBLE</t>
  </si>
  <si>
    <t>REG 71</t>
  </si>
  <si>
    <t>43</t>
  </si>
  <si>
    <t>ARIEL FURMAN CAUCHANER</t>
  </si>
  <si>
    <t>VICTOR FERNANDEZ PIZARRO</t>
  </si>
  <si>
    <t>MATTA ORIENTE</t>
  </si>
  <si>
    <t>DANILO GARCIA MEDRANO</t>
  </si>
  <si>
    <t>NATALIA SALAS VARGAS</t>
  </si>
  <si>
    <t>LOS AVELLANOS</t>
  </si>
  <si>
    <t>2903-B</t>
  </si>
  <si>
    <t>40</t>
  </si>
  <si>
    <t>ELEONORA TAPIA ESCUDERO</t>
  </si>
  <si>
    <t>DANIELA RODRIGUEZ NUÑEZ</t>
  </si>
  <si>
    <t>48</t>
  </si>
  <si>
    <t>JULIA ZUÑIGA FERNANDEZ</t>
  </si>
  <si>
    <t>FRANCISCA FERRES JEFFERY</t>
  </si>
  <si>
    <t>RF 68</t>
  </si>
  <si>
    <t>BLANCA ALICIA DIAZ GRIFFERO</t>
  </si>
  <si>
    <t>HERNAN GUILLERMO VERGARA HENRIQUEZ</t>
  </si>
  <si>
    <t>LOS CEREZOS</t>
  </si>
  <si>
    <t>PE 3589</t>
  </si>
  <si>
    <t>SOLUCIONES INTEGRALES S.A.</t>
  </si>
  <si>
    <t>CARLOS DIAZ ACUÑA</t>
  </si>
  <si>
    <t>ELEODORO FLORES</t>
  </si>
  <si>
    <t>PE 8824</t>
  </si>
  <si>
    <t>REG 155</t>
  </si>
  <si>
    <t>PE 8745</t>
  </si>
  <si>
    <t>PAMP 31349</t>
  </si>
  <si>
    <t>REG 259</t>
  </si>
  <si>
    <t>REG 223</t>
  </si>
  <si>
    <t>MP 246</t>
  </si>
  <si>
    <t>RF 69</t>
  </si>
  <si>
    <t>BELENUS S.A.</t>
  </si>
  <si>
    <t>CYNTHIA SILVA OSORIO</t>
  </si>
  <si>
    <t>CAMPOS DE DEPORTES</t>
  </si>
  <si>
    <t>REG 80</t>
  </si>
  <si>
    <t>8/9/10/11/25/26/27/30</t>
  </si>
  <si>
    <t>EDUARDO LLANOS / SUCRE</t>
  </si>
  <si>
    <t>27A-27B-28-29 / 2408-2418-2428-2446</t>
  </si>
  <si>
    <t>MARIA MACARENA GALILEA LOZANO</t>
  </si>
  <si>
    <t>CARLOS TORRICO FUENTES</t>
  </si>
  <si>
    <t>19/20/36/37/38/44/45/46/47/48/49/50</t>
  </si>
  <si>
    <t>175 / 4 / 0</t>
  </si>
  <si>
    <t>INMOBILIARIA NEOURBANO II LTDA.</t>
  </si>
  <si>
    <t>JOSE ZAROR ABUSLEME</t>
  </si>
  <si>
    <t>EQUIP. COMERCIAL - BANCO</t>
  </si>
  <si>
    <t>PABLA HARVEY BELTRAN / CRISTIAN OLMEDO CAMPOS</t>
  </si>
  <si>
    <t>PE 59</t>
  </si>
  <si>
    <t>ERNA CHAVEZ VARGAS</t>
  </si>
  <si>
    <t>ALFREDO SEPULVEDA PIZARRO</t>
  </si>
  <si>
    <t>DOCTOR MAMERTO CHAVEZ</t>
  </si>
  <si>
    <t>COMPAÑÍA DE SEGUROS CORPSEGUROS S.A.</t>
  </si>
  <si>
    <t>RODRIGO GERTOSIO SWANSTON</t>
  </si>
  <si>
    <t>301 LC A</t>
  </si>
  <si>
    <t>PE 104</t>
  </si>
  <si>
    <t>RF 175</t>
  </si>
  <si>
    <t>POM 32</t>
  </si>
  <si>
    <t>RF 48</t>
  </si>
  <si>
    <t>MARIA AHUMADA CARES</t>
  </si>
  <si>
    <t>MONTENGERO</t>
  </si>
  <si>
    <t>PE24199</t>
  </si>
  <si>
    <t>EQUIP. COMERCIAL - SHOWROOM</t>
  </si>
  <si>
    <t>SARA MARIA DAVID GALVEZ</t>
  </si>
  <si>
    <t>JOSE HERNAIZ TRUJILLO</t>
  </si>
  <si>
    <t xml:space="preserve">TOBALABA </t>
  </si>
  <si>
    <t>INMOBILIARIA ACTUAL DUBLE CANNING S.A.</t>
  </si>
  <si>
    <t>PE 340</t>
  </si>
  <si>
    <t>ANGELICA VOBORIL HAMMERSLEY</t>
  </si>
  <si>
    <t>ARMANDO CABALLERO ZAMBELLI</t>
  </si>
  <si>
    <t>SAN JUAN DE LUZ</t>
  </si>
  <si>
    <t>CPS LTDA.</t>
  </si>
  <si>
    <t>JUAN PABLO ESTOLAZA MUÑOZ</t>
  </si>
  <si>
    <t>LOS TRES ANTONIOS</t>
  </si>
  <si>
    <t>18/19/20/21/22/23/24/31/32/33</t>
  </si>
  <si>
    <t>INMOBILIARIA LOS TALAVERAS S.A.</t>
  </si>
  <si>
    <t>LOS TALAVERAS / DUBLE ALMEYDA</t>
  </si>
  <si>
    <t>76-90-104-120-138 / 3764-6778-3782</t>
  </si>
  <si>
    <t>29/30</t>
  </si>
  <si>
    <t>INMOBILIARIA Y CONSTRUCTORA EDICASA LTDA.</t>
  </si>
  <si>
    <t>RAFAEL JANA BITRAN</t>
  </si>
  <si>
    <t xml:space="preserve">CARLOS GONZALEZ GUZMAN </t>
  </si>
  <si>
    <t>JORGE SILVA TORRES</t>
  </si>
  <si>
    <t>MANUEL BARRIOS</t>
  </si>
  <si>
    <t>PE 283,90</t>
  </si>
  <si>
    <t>EQUIP. SERVICIOS - CENTRO DENTAL</t>
  </si>
  <si>
    <t>KLEINKOPF PUBLICIDAD LTDA.</t>
  </si>
  <si>
    <t>TERESA FUENTES MENDOZA</t>
  </si>
  <si>
    <t>PE 6</t>
  </si>
  <si>
    <t>RF 91</t>
  </si>
  <si>
    <t>65</t>
  </si>
  <si>
    <t>134 / 2 / 0</t>
  </si>
  <si>
    <t>INMOBILIARIA SANTA CRUZ S.A.</t>
  </si>
  <si>
    <t>ANDRES SANDOVAL ESPINOSA</t>
  </si>
  <si>
    <t>EFRAIN VERGARA CORDOBA</t>
  </si>
  <si>
    <t>ANA MARIA VEGA NELSON</t>
  </si>
  <si>
    <t>LOS CORALES</t>
  </si>
  <si>
    <t>PE 55614</t>
  </si>
  <si>
    <t>REG 121-99</t>
  </si>
  <si>
    <t>EQUIP. EDUCACIONAL - JARDIN INFANTIL - SALA CUNA</t>
  </si>
  <si>
    <t>JUNTA NACIONAL DE JARDINES INFANTILES</t>
  </si>
  <si>
    <t>ROSSANA MARLIN GOROZABEL QUIMBITA</t>
  </si>
  <si>
    <t>LAS REGATAS</t>
  </si>
  <si>
    <t>REG 137</t>
  </si>
  <si>
    <t>PE 240</t>
  </si>
  <si>
    <t>EQUIP. EDUCACIONAL - BIBLIOTECA</t>
  </si>
  <si>
    <t>ALFREDO BLANCO FUENTES</t>
  </si>
  <si>
    <t>PE 38</t>
  </si>
  <si>
    <t>RF 53</t>
  </si>
  <si>
    <t>XIMENA GOMARA ROJAS</t>
  </si>
  <si>
    <t>2035-2055</t>
  </si>
  <si>
    <t>38/39</t>
  </si>
  <si>
    <t>594-610</t>
  </si>
  <si>
    <t>INVERSIONES PORVENIR LTDA.</t>
  </si>
  <si>
    <t>DANIEL ROJAS ROJAS</t>
  </si>
  <si>
    <t>PE 17265</t>
  </si>
  <si>
    <t>PE 51</t>
  </si>
  <si>
    <t>RF 85</t>
  </si>
  <si>
    <t>24/25</t>
  </si>
  <si>
    <t>INMOBILIARIA DIEGO DE ALMAGRO LTDA.</t>
  </si>
  <si>
    <t>642-672</t>
  </si>
  <si>
    <t>NICOLAS QUINTANO HARTARD</t>
  </si>
  <si>
    <t>ARIEL GONZALEZ FUENTES</t>
  </si>
  <si>
    <t>RAUL GUZMAN HEIM</t>
  </si>
  <si>
    <t>758-C</t>
  </si>
  <si>
    <t>PE 58260</t>
  </si>
  <si>
    <t>HECTOR SEGOVIA AYALA</t>
  </si>
  <si>
    <t>INVERSIONES MASANGELES LTDA.</t>
  </si>
  <si>
    <t>MAURICIO VIDAL ELIAS</t>
  </si>
  <si>
    <t>PE 10082</t>
  </si>
  <si>
    <t>POM 194</t>
  </si>
  <si>
    <t>RF 151</t>
  </si>
  <si>
    <t>PE 121</t>
  </si>
  <si>
    <t>RF 32</t>
  </si>
  <si>
    <t>7/8/15/16/17/18/19</t>
  </si>
  <si>
    <t>INMOBILIARIA SIMON BOLIVAR II SPA</t>
  </si>
  <si>
    <t>SIMON BOLIVAR / VILLASECA</t>
  </si>
  <si>
    <t>2550-2560-2570-2578-2580 / 520-530</t>
  </si>
  <si>
    <t>9/10/11</t>
  </si>
  <si>
    <t>INMOBILIARIA Y CONSTRUCTORA DELABASE V S.A.</t>
  </si>
  <si>
    <t>ANDRES ARRIAGADA ROSENBLUM</t>
  </si>
  <si>
    <t>DIEGO DE ALMAGRO</t>
  </si>
  <si>
    <t>4680-4692-4708</t>
  </si>
  <si>
    <t>58/66/67/68/69</t>
  </si>
  <si>
    <t>79 / 0 / 8</t>
  </si>
  <si>
    <t>INMOBILIARIA AMANDA SPA</t>
  </si>
  <si>
    <t>FELIPE ESCUDERO LOPEZ</t>
  </si>
  <si>
    <t>BREMEN / LA VERBENA</t>
  </si>
  <si>
    <t>1606-1626-1646-1658 / 4937</t>
  </si>
  <si>
    <t>134</t>
  </si>
  <si>
    <t>NICOLAS EDUARDO MELLA ORELLANA</t>
  </si>
  <si>
    <t>ELIAS TOMAS HERNANDEZ INOSTROZA</t>
  </si>
  <si>
    <t>ANTILHUE</t>
  </si>
  <si>
    <t>5586-I</t>
  </si>
  <si>
    <t>INVERSIONES BAKER LTDA.</t>
  </si>
  <si>
    <t>FRANCISCO SALVATIERRA ARRANO</t>
  </si>
  <si>
    <t>PE 17652</t>
  </si>
  <si>
    <t>PE 24423</t>
  </si>
  <si>
    <t>PE 97</t>
  </si>
  <si>
    <t>54/55/56/57</t>
  </si>
  <si>
    <t>4885-4891-4907-4921</t>
  </si>
  <si>
    <t>RAIMUNDO MORRIS CARDENAS</t>
  </si>
  <si>
    <t>DANIEL CORDERO OCARANZA</t>
  </si>
  <si>
    <t>JULIO ZEGERS</t>
  </si>
  <si>
    <t>PE 13675</t>
  </si>
  <si>
    <t>1/9/10</t>
  </si>
  <si>
    <t>INMOBILIARIA NUEVA NUNOA III SPA</t>
  </si>
  <si>
    <t>1701 / 4982-5024</t>
  </si>
  <si>
    <t>ANTONIO VARAS</t>
  </si>
  <si>
    <t>2142</t>
  </si>
  <si>
    <t>ROLANDO ACUÑA ANFOSSI / VICENTE ACUÑA AGUAYO</t>
  </si>
  <si>
    <t>5,970,500-8 / 13,232,666-5</t>
  </si>
  <si>
    <t>REG 41</t>
  </si>
  <si>
    <t>117</t>
  </si>
  <si>
    <t>4290</t>
  </si>
  <si>
    <t>LUIS LAGOS MARDONEZ</t>
  </si>
  <si>
    <t>12,497,892-0</t>
  </si>
  <si>
    <t>REG 595</t>
  </si>
  <si>
    <t>POM 186</t>
  </si>
  <si>
    <t>RF 99</t>
  </si>
  <si>
    <t>671 LC 3</t>
  </si>
  <si>
    <t>EQUIP. COMERCIAL - GIMNASIO</t>
  </si>
  <si>
    <t>76,526,892-3</t>
  </si>
  <si>
    <t>1902</t>
  </si>
  <si>
    <t>77,431,740-6</t>
  </si>
  <si>
    <t>MP 90</t>
  </si>
  <si>
    <t>VILLASECA</t>
  </si>
  <si>
    <t>385</t>
  </si>
  <si>
    <t>CONSTRUCTORA INMOBILIARIA E INVERSIONES OVAL LTDA.</t>
  </si>
  <si>
    <t>76,048,251-K</t>
  </si>
  <si>
    <t>1401</t>
  </si>
  <si>
    <t>76,390,996-5</t>
  </si>
  <si>
    <t>MP 91</t>
  </si>
  <si>
    <t>103</t>
  </si>
  <si>
    <t>3234-3236</t>
  </si>
  <si>
    <t>EQUIP. COMERCIAL - LOCALES</t>
  </si>
  <si>
    <t>EDMUNDO ALEJANDRO PRADENAS ARAVENA</t>
  </si>
  <si>
    <t>5,651,377-9</t>
  </si>
  <si>
    <t>PAMP 17</t>
  </si>
  <si>
    <t>PAM 87</t>
  </si>
  <si>
    <t>RF 174</t>
  </si>
  <si>
    <t>POM 161</t>
  </si>
  <si>
    <t>RF 142</t>
  </si>
  <si>
    <t>1/2/3/4/11</t>
  </si>
  <si>
    <t>1047</t>
  </si>
  <si>
    <t>INMOBILIARIA SALITRE LTDA.</t>
  </si>
  <si>
    <t>76,464,024-1</t>
  </si>
  <si>
    <t>MP 345</t>
  </si>
  <si>
    <t>5353</t>
  </si>
  <si>
    <t>EQUIP. COMERCIAL - SUPERMERCADO</t>
  </si>
  <si>
    <t>WALMART CHILE S.A.</t>
  </si>
  <si>
    <t>76,042,014-K</t>
  </si>
  <si>
    <t>10/11/12/13/14/25/26</t>
  </si>
  <si>
    <t>77</t>
  </si>
  <si>
    <t>MP 190</t>
  </si>
  <si>
    <t>1284</t>
  </si>
  <si>
    <t>INVERSIONES INMOBILIARIAS BANCO CHILE LTDA.</t>
  </si>
  <si>
    <t>76,040,068-8</t>
  </si>
  <si>
    <t>PE 4635</t>
  </si>
  <si>
    <t>PE 57</t>
  </si>
  <si>
    <t>RF 100</t>
  </si>
  <si>
    <t>1648</t>
  </si>
  <si>
    <t>76,456,069-8</t>
  </si>
  <si>
    <t>MP 39</t>
  </si>
  <si>
    <t>15/16</t>
  </si>
  <si>
    <t>GENERAL BUSTAMANTE / MUJICA</t>
  </si>
  <si>
    <t>650 / 0112</t>
  </si>
  <si>
    <t>SOC. COMERCIALIZADORA MCM LTDA.</t>
  </si>
  <si>
    <t>76,376,563-6</t>
  </si>
  <si>
    <t>1460</t>
  </si>
  <si>
    <t>5,161,974-9</t>
  </si>
  <si>
    <t>1188</t>
  </si>
  <si>
    <t>CLAUDIA ALGAZE ODANO / RAUL DIAZ GONZALEZ</t>
  </si>
  <si>
    <t>12,486,381-3 / 8,847,779-0</t>
  </si>
  <si>
    <t>PE 17468</t>
  </si>
  <si>
    <t>20/21/22</t>
  </si>
  <si>
    <t>27 / 0 / 0 / 39</t>
  </si>
  <si>
    <t>ROONEY ORLANDO DUARTE GONZALEZ</t>
  </si>
  <si>
    <t>RODRIGO ARAVENA ALEGRIA</t>
  </si>
  <si>
    <t>SANTA JULIA / DUBLE ALMEYDA</t>
  </si>
  <si>
    <t>120-130 / 3826</t>
  </si>
  <si>
    <t>9/10/11/12</t>
  </si>
  <si>
    <t xml:space="preserve">53 / 0 / 0 / </t>
  </si>
  <si>
    <t>INMOBILIARIA MAXIMO JERIA SPA</t>
  </si>
  <si>
    <t>MAXIMO JERIA</t>
  </si>
  <si>
    <t>581-611-625-635</t>
  </si>
  <si>
    <t>13/20/21/22/23/62/63/64/65/101</t>
  </si>
  <si>
    <t>30-30-30-30</t>
  </si>
  <si>
    <t>2020 / 6 / 0 2137</t>
  </si>
  <si>
    <t>FELIPE RUIZ TAGLE CORREA</t>
  </si>
  <si>
    <t>IRARRAZAVAL / AMERICO VESPUCIO / JUAN SABAJ</t>
  </si>
  <si>
    <t>5631 / 65-71-135-173-199B / 56-98-118-138</t>
  </si>
  <si>
    <t>298 / 1 / 0 / 244</t>
  </si>
  <si>
    <t>TROTTER INVERSIONES SPA</t>
  </si>
  <si>
    <t>JOSE MIGUEL OYARZUN LIRA</t>
  </si>
  <si>
    <t>43/44/45</t>
  </si>
  <si>
    <t>50 / 0 / 0 / 58</t>
  </si>
  <si>
    <t>INVERSIONES METAHUE INMOBILIARIA S.A.</t>
  </si>
  <si>
    <t>PATRICIO MORELLI URRUTIA</t>
  </si>
  <si>
    <t>SUAREZ MUJICA</t>
  </si>
  <si>
    <t>2871-2887-2889</t>
  </si>
  <si>
    <t>9 / 0 / 0 / 16</t>
  </si>
  <si>
    <t>INMOBILIARIA MOVE II SPA</t>
  </si>
  <si>
    <t>14/15,</t>
  </si>
  <si>
    <t>57 / 0 / 0 / 156</t>
  </si>
  <si>
    <t>SENADOR JAIME GUZMAN</t>
  </si>
  <si>
    <t>3355-3371</t>
  </si>
  <si>
    <t>24/25,</t>
  </si>
  <si>
    <t>50 / 0 / 0 / 61</t>
  </si>
  <si>
    <t>GUILLERMO BERMUDEZ / CATALINA BERMUDEZ</t>
  </si>
  <si>
    <t>DOCTOR JOHOW</t>
  </si>
  <si>
    <t>13/14/15/16/28</t>
  </si>
  <si>
    <t>82 / 0 / 0 / 101</t>
  </si>
  <si>
    <t>INVERSIONES ACTUAL RAIVES SPA</t>
  </si>
  <si>
    <t>PEDRO DE VALDIVIA / SUCRE</t>
  </si>
  <si>
    <t>2793-2815-2831-2847 / 2460</t>
  </si>
  <si>
    <t>16 AL 32</t>
  </si>
  <si>
    <t>216 / 0 / 0 / 249</t>
  </si>
  <si>
    <t>INVERSIONES Y DESARROLLO INDESAR LTDA.</t>
  </si>
  <si>
    <t>FRANCISCO DE VILLAGRA</t>
  </si>
  <si>
    <t>153-161B-C-D-F-G-H-I-J-K-L-M-N-O-P-167</t>
  </si>
  <si>
    <t>31/32/33/34</t>
  </si>
  <si>
    <t>VIVIENDA - EQUIP. COMERCIAL- LOCALES - EQUIP. SERVICIOS - OFICINAS</t>
  </si>
  <si>
    <t>74 / 7 / 2 / 91</t>
  </si>
  <si>
    <t>DX ARQUITECTO SPA</t>
  </si>
  <si>
    <t>JUAN JOSE LUZORO VIAL / DIEGO ANDRES PITTERS ROJAS</t>
  </si>
  <si>
    <t>HOLANDA / REGINA PACIS</t>
  </si>
  <si>
    <t>3330 / 700-728-740</t>
  </si>
  <si>
    <t>68 / 0 / 0 / 104</t>
  </si>
  <si>
    <t>INVERSIONES GRAN CAPITAL S.A.</t>
  </si>
  <si>
    <t>RICARDO FRANULIC MORAGA</t>
  </si>
  <si>
    <t>18/19/20</t>
  </si>
  <si>
    <t>925 / 0 / 0 / 1019</t>
  </si>
  <si>
    <t>JOSE RAMIREZ VAN-DORP</t>
  </si>
  <si>
    <t>1426-1430-1432-1452</t>
  </si>
  <si>
    <t>EQUIP. COMERCIAL - LOCALES - EQUIP. SERVICIOS - OFICINAS</t>
  </si>
  <si>
    <t>0 / 2 / 3 / 0</t>
  </si>
  <si>
    <t>EMPRESA DE TRANSPORTE DE PASAJEROS METRO S.A.</t>
  </si>
  <si>
    <t>JORGE RAMIREZ RUZ</t>
  </si>
  <si>
    <t>1/2/3/4/5/9/10/14/15/16/20/21/22</t>
  </si>
  <si>
    <t>346 / 6 / 0 / 366</t>
  </si>
  <si>
    <t>EUROCORP DOS S.A.</t>
  </si>
  <si>
    <t>SALVADOR / LINCOYAN / IRARRAZAVAL</t>
  </si>
  <si>
    <t>2186-2194-2216 / 1001-1017-1023-1029-1041-1053 / 1038-1040-1044</t>
  </si>
  <si>
    <t>5/6,</t>
  </si>
  <si>
    <t>406 / 4 / 0 / 471</t>
  </si>
  <si>
    <t>1563-1593</t>
  </si>
  <si>
    <t>8/9/10/11/19/20</t>
  </si>
  <si>
    <t>88,452,300-1</t>
  </si>
  <si>
    <t>83 DEPTOS - 2 STUDIOS - 67 ESTAC - 64 BOD - 25 ESTA + BOD</t>
  </si>
  <si>
    <t>76,244,152-7</t>
  </si>
  <si>
    <t>LINCOYAN / IRARRAZAVAL</t>
  </si>
  <si>
    <t>221 DEPTOS - 89 ESTAC - 83 BOD - 158 ESTAC + BOD - 2 LOCALES</t>
  </si>
  <si>
    <t>76,481,868-7</t>
  </si>
  <si>
    <t xml:space="preserve">JUAN FRANCISCO GONZALEZ </t>
  </si>
  <si>
    <t>6 CASAS</t>
  </si>
  <si>
    <t>DESARROLLO INMOBILIARIO BREMEN SPA</t>
  </si>
  <si>
    <t>76,411,716-6</t>
  </si>
  <si>
    <t>42 DEPTOS - 29 ESTAC - 26 BOD - 20 ESTAC + BOD</t>
  </si>
  <si>
    <t>PUB</t>
  </si>
  <si>
    <t>ESPACIO IMAGINE SPA</t>
  </si>
  <si>
    <t>ANDRES CAÑETE DELGADO</t>
  </si>
  <si>
    <t>NO LUMINOSO</t>
  </si>
  <si>
    <t>M2</t>
  </si>
  <si>
    <t>GLOBAL</t>
  </si>
  <si>
    <t>A PAGO</t>
  </si>
  <si>
    <t>RECEPCION FINAL</t>
  </si>
  <si>
    <t>76,248,978-3</t>
  </si>
  <si>
    <t>INMOBILIARIA HANNOVER SPA</t>
  </si>
  <si>
    <t>76,545,580-4</t>
  </si>
  <si>
    <t>69-015</t>
  </si>
  <si>
    <t>69-016</t>
  </si>
  <si>
    <t>69-017</t>
  </si>
  <si>
    <t>69-018</t>
  </si>
  <si>
    <t>5598 G2</t>
  </si>
  <si>
    <t>69-059</t>
  </si>
  <si>
    <t>5598 G3</t>
  </si>
  <si>
    <t>69-082</t>
  </si>
  <si>
    <t>5598 H</t>
  </si>
  <si>
    <t>69-040</t>
  </si>
  <si>
    <t>5598 I</t>
  </si>
  <si>
    <t>69-041</t>
  </si>
  <si>
    <t>INVERSIONES PEDRO TORRES SPA</t>
  </si>
  <si>
    <t>76,454,448-K</t>
  </si>
  <si>
    <t>552-002</t>
  </si>
  <si>
    <t>552-006</t>
  </si>
  <si>
    <t>INMOBILIARIA Y CONSTRUCTORA VALDIVIA LTDA.</t>
  </si>
  <si>
    <t>76,520,029-6</t>
  </si>
  <si>
    <t>5402-001</t>
  </si>
  <si>
    <t>5402-086</t>
  </si>
  <si>
    <t>5402-003</t>
  </si>
  <si>
    <t>LO ENCALADA</t>
  </si>
  <si>
    <t>5402-004</t>
  </si>
  <si>
    <t>5402-005</t>
  </si>
  <si>
    <t>5402-006</t>
  </si>
  <si>
    <t>5402-007</t>
  </si>
  <si>
    <t>PAULINA GAETE VALENZUELA Y OTROS</t>
  </si>
  <si>
    <t>10,371,788-4</t>
  </si>
  <si>
    <t>2264-071</t>
  </si>
  <si>
    <t>INMOBILIARIA JULIO PRADO S.A.</t>
  </si>
  <si>
    <t>76,209,538-6</t>
  </si>
  <si>
    <t>852-013</t>
  </si>
  <si>
    <t>852-014</t>
  </si>
  <si>
    <t>852-015</t>
  </si>
  <si>
    <t>INMOBILIARIA NUNOA V SPA</t>
  </si>
  <si>
    <t>76,594,758-8</t>
  </si>
  <si>
    <t>1450-025</t>
  </si>
  <si>
    <t>1450-026</t>
  </si>
  <si>
    <t>1450-027</t>
  </si>
  <si>
    <t>1450-028</t>
  </si>
  <si>
    <t>1450-029</t>
  </si>
  <si>
    <t>1450-030</t>
  </si>
  <si>
    <t>4571-A</t>
  </si>
  <si>
    <t>76,452,199-4</t>
  </si>
  <si>
    <t>GENERAL JOSE ARTIGAS</t>
  </si>
  <si>
    <t>1236-016</t>
  </si>
  <si>
    <t>1236-017</t>
  </si>
  <si>
    <t>1236-018</t>
  </si>
  <si>
    <t>529-003</t>
  </si>
  <si>
    <t>529-021</t>
  </si>
  <si>
    <t>529-022</t>
  </si>
  <si>
    <t>529-023</t>
  </si>
  <si>
    <t>529-024</t>
  </si>
  <si>
    <t>INMOBILIARIA MIRAMAR LTDA.</t>
  </si>
  <si>
    <t>78,901,790-5</t>
  </si>
  <si>
    <t>VIRGINIO ARIAS</t>
  </si>
  <si>
    <t>6239-003</t>
  </si>
  <si>
    <t>6239-004</t>
  </si>
  <si>
    <t>6239-005</t>
  </si>
  <si>
    <t>6239-006</t>
  </si>
  <si>
    <t>6239-007</t>
  </si>
  <si>
    <t>6239-008</t>
  </si>
  <si>
    <t>INMOBILIARIA MANUEL MONTT SPA</t>
  </si>
  <si>
    <t>76,609,562-3</t>
  </si>
  <si>
    <t>2499-2501</t>
  </si>
  <si>
    <t>1017-020</t>
  </si>
  <si>
    <t>1017-021</t>
  </si>
  <si>
    <t>PROYECTO HAMBURGO SPA</t>
  </si>
  <si>
    <t>76,455,223-7</t>
  </si>
  <si>
    <t>765-032</t>
  </si>
  <si>
    <t>765-033</t>
  </si>
  <si>
    <t>EQUIP. COMERCIAL - CLUB SOCIAL</t>
  </si>
  <si>
    <t>INMOBILIARIA CLUB SUIZO S.A.</t>
  </si>
  <si>
    <t>ANDRES VALENZUELA FAEZ</t>
  </si>
  <si>
    <t>PE 19411</t>
  </si>
  <si>
    <t>RF 26</t>
  </si>
  <si>
    <t>RF 101</t>
  </si>
  <si>
    <t>VIVIENDA - RESIDENCIA PARA ESTUDIANTES</t>
  </si>
  <si>
    <t>SERGIO GHIGLIOTTO ROJAS</t>
  </si>
  <si>
    <t>FRANCISCO ACUÑA CABELLO</t>
  </si>
  <si>
    <t>PE 23</t>
  </si>
  <si>
    <t>CORPORACION MUNICIPAL DE DESARROLLO SOCIAL DE ÑUÑOA</t>
  </si>
  <si>
    <t>ANA LUISA CARVALLO CELIS</t>
  </si>
  <si>
    <t>VIA DOCE</t>
  </si>
  <si>
    <t>0 / 4 / 65</t>
  </si>
  <si>
    <t>ARMAS ARQUITECTO INGENIEROS Y ASESORES S.A.</t>
  </si>
  <si>
    <t>CRISTIAN ARAVENA LEPE</t>
  </si>
  <si>
    <t>IRARRAZAVAL / CARMEN COVARRUBIAS</t>
  </si>
  <si>
    <t>1915 LC 2-3-4 / 32</t>
  </si>
  <si>
    <t>1/2/3/5</t>
  </si>
  <si>
    <t>VIVIENDA - EQUIP. COMERCIAL - EQUIP. SERVICIOS - OFICINAS</t>
  </si>
  <si>
    <t>65 / 3 / 32</t>
  </si>
  <si>
    <t>INMOBILIARIA MONTE VINSON SPA</t>
  </si>
  <si>
    <t>LUIS IZQUIERDO WACHHOLTZ</t>
  </si>
  <si>
    <t>PRESIDENTE JOSE BATLLE Y ORDOÑEZ / ORTUZAR / SAN FERNANDO</t>
  </si>
  <si>
    <t>4502 / 295-299 / 240</t>
  </si>
  <si>
    <t>EQUIP. SERVICIOS - CONSULTA DENTAL</t>
  </si>
  <si>
    <t>YENI NICOLE MORALES OVIEDO</t>
  </si>
  <si>
    <t>NATALIA DEL PILAR PEÑA CERDA</t>
  </si>
  <si>
    <t>2401 OF 1120</t>
  </si>
  <si>
    <t>PE 138</t>
  </si>
  <si>
    <t>RF  69</t>
  </si>
  <si>
    <t>REG 17</t>
  </si>
  <si>
    <t>4/5/6/11/24</t>
  </si>
  <si>
    <t>FRANCISCO HEMPEL APEL</t>
  </si>
  <si>
    <t>CAUPOLICAN / LUIS BELTYRAN</t>
  </si>
  <si>
    <t>811 / 1640/1652/1662/1676</t>
  </si>
  <si>
    <t>62 AL 91</t>
  </si>
  <si>
    <t>VIVIENDA - APART HOTEL</t>
  </si>
  <si>
    <t>ALEJANDRO LAGOS CASASSUS</t>
  </si>
  <si>
    <t>3478-3490</t>
  </si>
  <si>
    <t>JOSE CARLOS SILLANO DOMECHININI Y OTROS</t>
  </si>
  <si>
    <t>TOMAS RAMDOHR SILVA</t>
  </si>
  <si>
    <t>CATALINA VENTURA MARURI</t>
  </si>
  <si>
    <t>PE 57388</t>
  </si>
  <si>
    <t>REG 464</t>
  </si>
  <si>
    <t>57/58/220/221</t>
  </si>
  <si>
    <t>GERMAN DEL RIO OJEDA / ROBERTO FARIAS FUENTEALBA</t>
  </si>
  <si>
    <t>EXEQUIEL FERNANDEZ / LAS ENCINAS</t>
  </si>
  <si>
    <t>1489-1493 / 2932-2944</t>
  </si>
  <si>
    <t>42/43</t>
  </si>
  <si>
    <t>LUIS BALMACEDA IBAÑEZ</t>
  </si>
  <si>
    <t>3350-3364 AL 3378</t>
  </si>
  <si>
    <t>165</t>
  </si>
  <si>
    <t>INMOBILIARIA E INVERSIONES ANTOMAR S.A.</t>
  </si>
  <si>
    <t>LUIS CUEVAS ROGAT</t>
  </si>
  <si>
    <t>3439 LC 4</t>
  </si>
  <si>
    <t>PE 21</t>
  </si>
  <si>
    <t>RP 35</t>
  </si>
  <si>
    <t>RF 61</t>
  </si>
  <si>
    <t>16/17/53/54</t>
  </si>
  <si>
    <t>CONPAX INMOBILIARIA SPA</t>
  </si>
  <si>
    <t>FERNANDO COLCHERO DUCCI</t>
  </si>
  <si>
    <t>BROWN NORTE / GARCIA MORENO</t>
  </si>
  <si>
    <t>957-967 / 946-960</t>
  </si>
  <si>
    <t>28</t>
  </si>
  <si>
    <t>EQUIP. COMERCIAL - OFICINAS</t>
  </si>
  <si>
    <t>INVERSIONES Y COMERCIAL HUANG LU LTDA.</t>
  </si>
  <si>
    <t>PE 83</t>
  </si>
  <si>
    <t xml:space="preserve">EQUIP. COMERCIAL - LOCAL </t>
  </si>
  <si>
    <t>INVERSIONES A.S.G.</t>
  </si>
  <si>
    <t>FERNANDO TORRA RUIZ</t>
  </si>
  <si>
    <t>61 LC 2</t>
  </si>
  <si>
    <t>9/30 AL 45</t>
  </si>
  <si>
    <t>NANCY FLORES ACEVEDO</t>
  </si>
  <si>
    <t>MARCELO MARTI DEL CAMPO</t>
  </si>
  <si>
    <t>HUMBERTO TRUCCO</t>
  </si>
  <si>
    <t>EQUIP. COMERCIAL - LOCAL - CAFETERIA</t>
  </si>
  <si>
    <t>LICEO EXPERIMENTAL MANUEL DE SALAS</t>
  </si>
  <si>
    <t>DANIEL ANDRES CACERES VERGARA</t>
  </si>
  <si>
    <t>INMOBILIARIA PLAZA EGAÑA SPA</t>
  </si>
  <si>
    <t>MAITE NAREA LARRAZABLA / MIGUEL ALEMPARET LYON</t>
  </si>
  <si>
    <t>CLORINDA WILSHAW</t>
  </si>
  <si>
    <t>PE 484</t>
  </si>
  <si>
    <t>POM 45</t>
  </si>
  <si>
    <t>49/50/51/52</t>
  </si>
  <si>
    <t>ALESSANDRO OPPICI ESCUTTI</t>
  </si>
  <si>
    <t>5439-5453-5471-5479</t>
  </si>
  <si>
    <t>305</t>
  </si>
  <si>
    <t>PE 14</t>
  </si>
  <si>
    <t>EQUIP. COMERCIAL - ESTACION DE SERVICIO</t>
  </si>
  <si>
    <t>SEPROIN LTDA.</t>
  </si>
  <si>
    <t>REPUBLICA DE ISRAEL</t>
  </si>
  <si>
    <t>PE 18</t>
  </si>
  <si>
    <t>MENVI INVERSIONES LTDA.</t>
  </si>
  <si>
    <t>JULIO MUNIZAGA FERNANDEZ</t>
  </si>
  <si>
    <t>RICARDO LYON</t>
  </si>
  <si>
    <t>POM 23</t>
  </si>
  <si>
    <t>ROBERTO ALFREDO MASSUH ALEUANLLI</t>
  </si>
  <si>
    <t>DOLLYS ALEJANDRA SANTOS COLLAO</t>
  </si>
  <si>
    <t xml:space="preserve">RF 160 </t>
  </si>
  <si>
    <t>228</t>
  </si>
  <si>
    <t>MARIA TELLO PIZARRO</t>
  </si>
  <si>
    <t>OSCAR FIGUEROA VILLA</t>
  </si>
  <si>
    <t>2780-D</t>
  </si>
  <si>
    <t>PE 51385</t>
  </si>
  <si>
    <t>2589 OF 207</t>
  </si>
  <si>
    <t>76,487,462-4</t>
  </si>
  <si>
    <t>1166 / 1132 LC 4024</t>
  </si>
  <si>
    <t>2660</t>
  </si>
  <si>
    <t>76,259,430-0</t>
  </si>
  <si>
    <t>1646</t>
  </si>
  <si>
    <t>MP 294</t>
  </si>
  <si>
    <t>CAPITAN IGNACIO CARRERA PINTO / LAS PALMERAS</t>
  </si>
  <si>
    <t>1045 / 3425</t>
  </si>
  <si>
    <t>EQUIP. SERVICIOS - OFICINAS - SALAS DE CLASES</t>
  </si>
  <si>
    <t>UNIVERSIDAD DE CHILE</t>
  </si>
  <si>
    <t>60,910,000-1</t>
  </si>
  <si>
    <t>MP 148</t>
  </si>
  <si>
    <t>MP 100</t>
  </si>
  <si>
    <t>53/54</t>
  </si>
  <si>
    <t>1381</t>
  </si>
  <si>
    <t>INMOBILIARIA EXEQUIEL FERNANDEZ LTDA.</t>
  </si>
  <si>
    <t>76,513,733-0</t>
  </si>
  <si>
    <t>MP 5</t>
  </si>
  <si>
    <t>4425</t>
  </si>
  <si>
    <t>76,464,027-6</t>
  </si>
  <si>
    <t>MP 78</t>
  </si>
  <si>
    <t>34</t>
  </si>
  <si>
    <t>3100</t>
  </si>
  <si>
    <t>76,475,733-5</t>
  </si>
  <si>
    <t>MP 6</t>
  </si>
  <si>
    <t>318</t>
  </si>
  <si>
    <t>5595 LC 1</t>
  </si>
  <si>
    <t>NANCY IRNE CHAUD BRAVO</t>
  </si>
  <si>
    <t>4,607,823-3</t>
  </si>
  <si>
    <t>5,315,212-0</t>
  </si>
  <si>
    <t>1400</t>
  </si>
  <si>
    <t>INMOBILIARIA VIRGINIO ARIAS 1400 S.A.</t>
  </si>
  <si>
    <t>76,364,081-7</t>
  </si>
  <si>
    <t>MP 351</t>
  </si>
  <si>
    <t>MP 273</t>
  </si>
  <si>
    <t>766</t>
  </si>
  <si>
    <t>79,819,780-0</t>
  </si>
  <si>
    <t>1194</t>
  </si>
  <si>
    <t>INVERSIONES BAKDER LTDA.</t>
  </si>
  <si>
    <t>76,080,775-3</t>
  </si>
  <si>
    <t>PE 17656</t>
  </si>
  <si>
    <t>1/2</t>
  </si>
  <si>
    <t>RAMON CRUZ MONTT</t>
  </si>
  <si>
    <t>1176</t>
  </si>
  <si>
    <t>EQUIP. DEPORTIVO - CTO NAC DE ENTREN OLIMPICO</t>
  </si>
  <si>
    <t>COMITÉ OLIMPICO DE CHILE</t>
  </si>
  <si>
    <t>70,269,800-6</t>
  </si>
  <si>
    <t>MP 75</t>
  </si>
  <si>
    <t>MP 54</t>
  </si>
  <si>
    <t>MP 43</t>
  </si>
  <si>
    <t>36/37</t>
  </si>
  <si>
    <t>210</t>
  </si>
  <si>
    <t>INMOBILIARIA Y CONSTRUCTORA EDICASA DOS LTDA.</t>
  </si>
  <si>
    <t>76,812,320-9</t>
  </si>
  <si>
    <t>INMOBILIARIA SUCRE CHILE ESPAÑA SPA</t>
  </si>
  <si>
    <t>76,582,873-2</t>
  </si>
  <si>
    <t>CHILE ESPAÑA</t>
  </si>
  <si>
    <t>1037-040</t>
  </si>
  <si>
    <t>1037-041</t>
  </si>
  <si>
    <t>1037-042</t>
  </si>
  <si>
    <t>1037-121</t>
  </si>
  <si>
    <t>1037-122</t>
  </si>
  <si>
    <t>1037-043</t>
  </si>
  <si>
    <t>1037-044</t>
  </si>
  <si>
    <t>INMOBILIARIA LAS VERBENAS DOS LTDA.</t>
  </si>
  <si>
    <t>76,722,001-4</t>
  </si>
  <si>
    <t>2762-012</t>
  </si>
  <si>
    <t>2762-043</t>
  </si>
  <si>
    <t>MICHAEL CHRISTIAN SCHMID IOST</t>
  </si>
  <si>
    <t>8,887,438-2</t>
  </si>
  <si>
    <t>5152-036</t>
  </si>
  <si>
    <t>5152-037</t>
  </si>
  <si>
    <t>INMOBILIARIA IRARRAZAVAL SPA</t>
  </si>
  <si>
    <t>76,598,693-1</t>
  </si>
  <si>
    <t>23-017</t>
  </si>
  <si>
    <t>23-018</t>
  </si>
  <si>
    <t>2212 AL 2214</t>
  </si>
  <si>
    <t>23-019</t>
  </si>
  <si>
    <t>23-020</t>
  </si>
  <si>
    <t>41/42/43/44/45</t>
  </si>
  <si>
    <t>141 / 0 / 0 / 165</t>
  </si>
  <si>
    <t>LOS TRES ANTONIOS / DUBLE ALMEYDA</t>
  </si>
  <si>
    <t>132-144-156 / 2776-2782</t>
  </si>
  <si>
    <t>20/47/48/49</t>
  </si>
  <si>
    <t>67 / 0 / 0 / 80</t>
  </si>
  <si>
    <t>TENIENTE MONTT / ANTONIO VARAS</t>
  </si>
  <si>
    <t>1978-1988-1998 / 2373</t>
  </si>
  <si>
    <t>11/12/13</t>
  </si>
  <si>
    <t>478 / 5 / 0 /394</t>
  </si>
  <si>
    <t>1/2/3/18</t>
  </si>
  <si>
    <t>53 / 0 / 0 / 79</t>
  </si>
  <si>
    <t>PASCUAL BABURIZA / ESTRELLA SOLITARIA</t>
  </si>
  <si>
    <t>459-487-473 / 5170</t>
  </si>
  <si>
    <t>1/13</t>
  </si>
  <si>
    <t>4971 / 60</t>
  </si>
  <si>
    <t>110 DEPTOS - 6 LOCALES - 87 ESTAC - 69 BOD - 18 ESTAC+BOD - 3 ESTAC+ESTAC+BOD</t>
  </si>
  <si>
    <t>42 DEPTOS - 34 ESTAC - 28 BOD - 19 ESTAC+BOD</t>
  </si>
  <si>
    <t>64 DEPTOS - 64 ESTAC - 40 BOD - 26 ESTAC+BOD</t>
  </si>
  <si>
    <t>43 DEPTOS - 41 ESTAC - 44 BOD - 10 ESTAC+BOD</t>
  </si>
  <si>
    <t>LUMINOSO</t>
  </si>
  <si>
    <t>EGLO CHILE ILUMINACION LTDA.</t>
  </si>
  <si>
    <t>76,116,780-4</t>
  </si>
  <si>
    <t>MARCELO CHIANG F.</t>
  </si>
  <si>
    <t>3348 LC 2</t>
  </si>
  <si>
    <t>LUMINOSO / NO LUMINOSO</t>
  </si>
  <si>
    <t>ADMINISTRADORA DE SUPERMERCADOS EXPRESS LTDA.</t>
  </si>
  <si>
    <t>76,134,946-5</t>
  </si>
  <si>
    <t>ELENA CORBALAN RODRIGUEZ</t>
  </si>
  <si>
    <t>18,83 / 10,17</t>
  </si>
  <si>
    <t>N / I</t>
  </si>
  <si>
    <t>208</t>
  </si>
  <si>
    <t>FARIOD ESBIR ABDUL-MESIH PEÑA</t>
  </si>
  <si>
    <t>YANICK TARKOWSKI DIAZ</t>
  </si>
  <si>
    <t>1989 LC 2</t>
  </si>
  <si>
    <t>PE 19</t>
  </si>
  <si>
    <t>50</t>
  </si>
  <si>
    <t>EQUIP. EDUCACIONAL - JARDIN INFANTIL</t>
  </si>
  <si>
    <t>EMILIO JARUFE JARUFE</t>
  </si>
  <si>
    <t>ANDRES SAAVEDRA ZAMORA</t>
  </si>
  <si>
    <t>PE 20772</t>
  </si>
  <si>
    <t>RF 98</t>
  </si>
  <si>
    <t>REG 56</t>
  </si>
  <si>
    <t>MARIA ELENA VILLALOBOS PINO</t>
  </si>
  <si>
    <t>LUIS SANTIBAÑEZ IBARRA</t>
  </si>
  <si>
    <t>PEDRO LOBOS</t>
  </si>
  <si>
    <t>Transformacion</t>
  </si>
  <si>
    <t>TRA</t>
  </si>
  <si>
    <t>Catastrofe</t>
  </si>
  <si>
    <t>Mono</t>
  </si>
  <si>
    <t>LEY 19583</t>
  </si>
  <si>
    <t>Colegios</t>
  </si>
  <si>
    <t>LEY 19532</t>
  </si>
  <si>
    <t>ALBERTO SORDO SOLARI</t>
  </si>
  <si>
    <t>PE 82</t>
  </si>
  <si>
    <t>RF 124</t>
  </si>
  <si>
    <t>PAMP 6</t>
  </si>
  <si>
    <t>RF 29</t>
  </si>
  <si>
    <t>VIVIENDA - BODEGA</t>
  </si>
  <si>
    <t>SONIA ZEDAN LOLAS</t>
  </si>
  <si>
    <t>FRANCISCO JAVIER LEIVA CACERES</t>
  </si>
  <si>
    <t>PE 7099</t>
  </si>
  <si>
    <t>REG 914</t>
  </si>
  <si>
    <t>KAREN GONZALEZ CANCINO</t>
  </si>
  <si>
    <t>SEBASTIAN VELIZ SERRA</t>
  </si>
  <si>
    <t>PEATONES 30</t>
  </si>
  <si>
    <t>PE 56009</t>
  </si>
  <si>
    <t>EQUIP. COMERCIAL - ESTACION DE SERVICIO Y SALA DE VENTAS</t>
  </si>
  <si>
    <t>EMPRESA NACIONAL DE ENERGIA ENEX S.A.</t>
  </si>
  <si>
    <t>TOMAS MENA ROMANO</t>
  </si>
  <si>
    <t>PE 13</t>
  </si>
  <si>
    <t>RF 2</t>
  </si>
  <si>
    <t>ORTOPROTEC Y CIA LTDA.</t>
  </si>
  <si>
    <t>SEBASTIAN CATRICURA RODRIGUEZ</t>
  </si>
  <si>
    <t>RENGO</t>
  </si>
  <si>
    <t>INMOBILIARIA TOWNHOUSE ALMAGRO LTDA.</t>
  </si>
  <si>
    <t>DEREK HUBERMANN DAVID</t>
  </si>
  <si>
    <t>EQUIP. EDUCACIONAL - PREBASICA - BASICA - MEDIA</t>
  </si>
  <si>
    <t>THE ANGEL'S SCHOOL</t>
  </si>
  <si>
    <t>CARLOS SILVA DUNCAN</t>
  </si>
  <si>
    <t>REGINA PACIS</t>
  </si>
  <si>
    <t>042/43/044</t>
  </si>
  <si>
    <t>INMOBILIARIA CIENTO UNO S.A.</t>
  </si>
  <si>
    <t>IGNACIO HERNANDEZ MASSES / MATIAS BALLACEY MOLINA</t>
  </si>
  <si>
    <t>SEMINARIO</t>
  </si>
  <si>
    <t>644-646-648</t>
  </si>
  <si>
    <t>PE 470</t>
  </si>
  <si>
    <t>MP 155</t>
  </si>
  <si>
    <t>FERNANDO VILLEGAS DARROUY</t>
  </si>
  <si>
    <t>DIEGO SANDOR VALLESPIR</t>
  </si>
  <si>
    <t>EQUIP. EDUCACIONAL - JARDIN FINTANTIL - SALA CUNA</t>
  </si>
  <si>
    <t>JOSE RICARDO MARIO CHOVAR</t>
  </si>
  <si>
    <t>DANIELA GAMBOA ACHO</t>
  </si>
  <si>
    <t>PE 38424</t>
  </si>
  <si>
    <t>PAMP 49845</t>
  </si>
  <si>
    <t>031/032/046/047/048</t>
  </si>
  <si>
    <t>ANDRES GUSTAVO KRAUSHAAR HEYERMANN / MARELLA RUSSO VALDES</t>
  </si>
  <si>
    <t>3857-2859 A-B-C-D</t>
  </si>
  <si>
    <t>KARINA GONZALEZ CALDERON</t>
  </si>
  <si>
    <t>ARTURO DOMINGUEZ VIDAL</t>
  </si>
  <si>
    <t>BEETHOVEN</t>
  </si>
  <si>
    <t>PE 46408</t>
  </si>
  <si>
    <t>EQUIP. SERVICIOS - OFICINAS - CENTRO DE EVENTOS</t>
  </si>
  <si>
    <t>CARLOS EDUARDO BETANZO TAPIA</t>
  </si>
  <si>
    <t>WILLIAMS CAGUANA NUÑEZ</t>
  </si>
  <si>
    <t>JOAQUIN CABELLO SILVA</t>
  </si>
  <si>
    <t>LOS JAZMINES</t>
  </si>
  <si>
    <t>14-7-147</t>
  </si>
  <si>
    <t>MICROEMPRESA INOFENSIVA</t>
  </si>
  <si>
    <t>MARIA EUGENIA RODRIGUEZ FALLET</t>
  </si>
  <si>
    <t>WERNER RIVERA ZUÑIGA</t>
  </si>
  <si>
    <t>JUAN DIAZ</t>
  </si>
  <si>
    <t>003/021/022/023/024</t>
  </si>
  <si>
    <t>OCTAVIO ANANIAS CARAM</t>
  </si>
  <si>
    <t>PEDRO DE VALDIVIA / SIMON BOLIVAR</t>
  </si>
  <si>
    <t>3068-3078-3094-3102 / 2535</t>
  </si>
  <si>
    <t>013/014/015</t>
  </si>
  <si>
    <t>PATRICIO LEON BATISTA</t>
  </si>
  <si>
    <t>913-929-947</t>
  </si>
  <si>
    <t>EQUIP. SERVICIOS PROFESIONALES - OFICINAS</t>
  </si>
  <si>
    <t>CARDOR S.A.</t>
  </si>
  <si>
    <t>MICHELLE PAVEZ ORELLANA</t>
  </si>
  <si>
    <t>003/008/012</t>
  </si>
  <si>
    <t>SEMINARIO / TUCAPEL</t>
  </si>
  <si>
    <t>768 / 231-293</t>
  </si>
  <si>
    <t>CARLOS SALAME SALAME</t>
  </si>
  <si>
    <t>HERIBERTO CASTRO VELIZ</t>
  </si>
  <si>
    <t>XIMENA AGUILERA SANHUEZA</t>
  </si>
  <si>
    <t>NICOLAS LOI VALENZUELA</t>
  </si>
  <si>
    <t>PE 24671</t>
  </si>
  <si>
    <t>VIVIENDA - EQUIP. SERVICIOS - OFICINA</t>
  </si>
  <si>
    <t>MARIA UGARTE ABURTO</t>
  </si>
  <si>
    <t>PAZ GONZALEZ COFRE</t>
  </si>
  <si>
    <t>ELIAS DE LA CRUZ</t>
  </si>
  <si>
    <t>EQUIP. COMERCIAL - SALON ACONDICIONAMIENTO FISICO</t>
  </si>
  <si>
    <t>CENTROS COMERCIALES VECINALES ARAUCO EXPRESS</t>
  </si>
  <si>
    <t>ANTONIO GALLEGUILLOS ROMERO</t>
  </si>
  <si>
    <t>2222 LC 8</t>
  </si>
  <si>
    <t>PE 61</t>
  </si>
  <si>
    <t>RF 183</t>
  </si>
  <si>
    <t>EQUIP. EDUCACIONAL - SALA CUNA - JARDIN INFANTIL - AFTER SCHOOL</t>
  </si>
  <si>
    <t>SOCIEDAD INVERSIONES TROPICANA LTDA.</t>
  </si>
  <si>
    <t>CAROLINA ANTOINE VAN AKEN</t>
  </si>
  <si>
    <t>QUIRIHUE</t>
  </si>
  <si>
    <t>AVSA ÑUÑOA HC SPA</t>
  </si>
  <si>
    <t>PE 211</t>
  </si>
  <si>
    <t>GESTION REGIONAL DE MEDIOS S.A.</t>
  </si>
  <si>
    <t>76,047,103-6</t>
  </si>
  <si>
    <t>GONZALO VISCARRA RUZ</t>
  </si>
  <si>
    <t>INMOBILIARIA NUCLEO PLAZA EGAÑA SPA</t>
  </si>
  <si>
    <t>76,468,572-5</t>
  </si>
  <si>
    <t>032/033/086</t>
  </si>
  <si>
    <t>INMOBILIARIA NUCLEO PEDRO S.A.</t>
  </si>
  <si>
    <t>76,534,132-9</t>
  </si>
  <si>
    <t>MIGUEL ALEMPARTE LYON</t>
  </si>
  <si>
    <t>PEDRO PABLO RENCORET</t>
  </si>
  <si>
    <t>VALENCIA</t>
  </si>
  <si>
    <t>EQUIP. EDUCACION - JARDIN INFANTIL - SALA CUNA</t>
  </si>
  <si>
    <t>1 / 0 / 0 / 4</t>
  </si>
  <si>
    <t>CRISTIAN PINO INFANTE</t>
  </si>
  <si>
    <t>4 / 0 / 2 / 7</t>
  </si>
  <si>
    <t>SOCIEDAD INTERNACIONAL MISIONERA EN CHILE</t>
  </si>
  <si>
    <t>JULIO VASQUEZ SALAZAR</t>
  </si>
  <si>
    <t>CAUQUENES</t>
  </si>
  <si>
    <t>003/004</t>
  </si>
  <si>
    <t>92 / 0 / 0 / 125</t>
  </si>
  <si>
    <t>IMPULSA COMERCIALIZACION INMOBILIARIA SPA</t>
  </si>
  <si>
    <t>ALEJANDRO ANTONIO AGUILERA DEZA</t>
  </si>
  <si>
    <t>665-675</t>
  </si>
  <si>
    <t>13 / 18 / 18 / 18</t>
  </si>
  <si>
    <t>1112 / 0 / 0 / 1279</t>
  </si>
  <si>
    <t>94 / 0 / 0 / 125</t>
  </si>
  <si>
    <t>001/017/018</t>
  </si>
  <si>
    <t>299 / 0 / 0 / 155</t>
  </si>
  <si>
    <t>INVERSIONES LAGO BLANCO</t>
  </si>
  <si>
    <t>RODRIGO ERRAZURIZ HERRERA</t>
  </si>
  <si>
    <t>IRARRAZAVAL / COVENTRY</t>
  </si>
  <si>
    <t>4856-4870 / 47</t>
  </si>
  <si>
    <t>019/020</t>
  </si>
  <si>
    <t>40 / 0 / 0 / 48</t>
  </si>
  <si>
    <t>INVERSIONES Y SERVICIOS RUSHES &amp; DESIGN LTDA.</t>
  </si>
  <si>
    <t>VICTOR HUGO RIEDEMANN VASQUEZ</t>
  </si>
  <si>
    <t>214-234</t>
  </si>
  <si>
    <t>019/020/021/035/036/037/038/039/040/041</t>
  </si>
  <si>
    <t>99 / 0 / 0 / 123</t>
  </si>
  <si>
    <t>MARCELA PUGA WOLF</t>
  </si>
  <si>
    <t>LOS TALAVERAS / ALCVALDE EDUARDO CASTILLO VELASCO / SANTA JULIA</t>
  </si>
  <si>
    <t>370-380 / 3776-3792 / 393-387-363</t>
  </si>
  <si>
    <t>132 / 10 / 0 / 82</t>
  </si>
  <si>
    <t>SUCESION RAUL ESTEBAN VICTOR CASTAÑER MEDINA</t>
  </si>
  <si>
    <t>GUILLERMO MATTA NAVARRO</t>
  </si>
  <si>
    <t>2300-2310</t>
  </si>
  <si>
    <t>776 / 0 / 0 / 598</t>
  </si>
  <si>
    <t>SINERGIA INMOBILIARIA S.A.</t>
  </si>
  <si>
    <t>001/002/024/025/026</t>
  </si>
  <si>
    <t>106 / 3 / 0 / 129</t>
  </si>
  <si>
    <t>INMOBILIARIA MANQUEHUE S.A.</t>
  </si>
  <si>
    <t>EMILIO SOTO CALONGE</t>
  </si>
  <si>
    <t>MANUEL MONTT / SIMON BOLIVAR / EL OIDOR</t>
  </si>
  <si>
    <t>2622-2632 / 1811-1837 / 1882</t>
  </si>
  <si>
    <t>019/020/021</t>
  </si>
  <si>
    <t>53 / 0 / 0 / 73</t>
  </si>
  <si>
    <t>CONSTRUCTORA E INMOBILIARIA BASAMENTO LTDA.</t>
  </si>
  <si>
    <t>332-346-362</t>
  </si>
  <si>
    <t>76,320,601-7</t>
  </si>
  <si>
    <t>96 DEPTOS - 68 ESTAC - 75 BOD - 21 ESTAC+BOD</t>
  </si>
  <si>
    <t>036/037</t>
  </si>
  <si>
    <t>INMOB. Y CONSTRUCTORA EDICASA DOS LTDA.</t>
  </si>
  <si>
    <t>30 DEPTOS - 21 ESTAC - 28 BOD - 3 ESTAC+BOD</t>
  </si>
  <si>
    <t>100 DEPTOS - 45 ESTAC - 41 BOD - 43 ESTAC+BOD</t>
  </si>
  <si>
    <t>76,485,459-4</t>
  </si>
  <si>
    <t>DUBLE ALMEYDA</t>
  </si>
  <si>
    <t>156 DEPTOS - 95 ESTAC - 112 BOD - 60 ESTAC+BOD</t>
  </si>
  <si>
    <t>061/072/073</t>
  </si>
  <si>
    <t>INMOBILIARIA NUEVA NUNOA SPA</t>
  </si>
  <si>
    <t>49 DEPTOS - 28 ESTAC - 23 BOD - 12 ESTAC+BOD</t>
  </si>
  <si>
    <t>005</t>
  </si>
  <si>
    <t>INMOBILIARIA DON AUGUSTO LTDA.</t>
  </si>
  <si>
    <t xml:space="preserve">AUGUSTO VILLANUEVA </t>
  </si>
  <si>
    <t>93 DEPTOS - 35 ESTAC - 33 BOD - 61 ESTAC+BOD</t>
  </si>
  <si>
    <t>034</t>
  </si>
  <si>
    <t>37 DEPTOS - 28 ESTAC - 24 BOD - 6 ESTAC+BOD</t>
  </si>
  <si>
    <t>LIDIA FIGUEROA VILLA</t>
  </si>
  <si>
    <t>6,504,782-9</t>
  </si>
  <si>
    <t>1 VIVIENDA - 1 LOCAL - 2 ESTAC</t>
  </si>
  <si>
    <t>1615-1617</t>
  </si>
  <si>
    <t>HECTOR MARIO LOPEZ VARAS</t>
  </si>
  <si>
    <t>14,617,374-8</t>
  </si>
  <si>
    <t>PE 196</t>
  </si>
  <si>
    <t>REG 374</t>
  </si>
  <si>
    <t>122</t>
  </si>
  <si>
    <t>RESIDENCIA ADULTO MAYOR</t>
  </si>
  <si>
    <t>EDITH RAMIREZ SCHENK</t>
  </si>
  <si>
    <t>5,195,208-1</t>
  </si>
  <si>
    <t>MP 306</t>
  </si>
  <si>
    <t>004</t>
  </si>
  <si>
    <t>6,066,859-0</t>
  </si>
  <si>
    <t>038</t>
  </si>
  <si>
    <t>IRARRAZAVAL / JOSE LUIS ARANEDA</t>
  </si>
  <si>
    <t>2864 / 20-24</t>
  </si>
  <si>
    <t>INMOBILIARIA JANEIRO LTDA.</t>
  </si>
  <si>
    <t>78,603,010-2</t>
  </si>
  <si>
    <t>PE 402</t>
  </si>
  <si>
    <t>REG 1301</t>
  </si>
  <si>
    <t>TRAN 81</t>
  </si>
  <si>
    <t>AMPL 83</t>
  </si>
  <si>
    <t>RF 109</t>
  </si>
  <si>
    <t>ALT 37</t>
  </si>
  <si>
    <t>PE 8</t>
  </si>
  <si>
    <t>PE 12</t>
  </si>
  <si>
    <t>RF 37</t>
  </si>
  <si>
    <t>015</t>
  </si>
  <si>
    <t>5571</t>
  </si>
  <si>
    <t>10,700,201-4</t>
  </si>
  <si>
    <t>550</t>
  </si>
  <si>
    <t>EQUIP. COMERCIAL - ELABORACION Y VENTA DE PLATOS PREP</t>
  </si>
  <si>
    <t>R Y R INVERSIONES LTDA.</t>
  </si>
  <si>
    <t>77,739,140-2</t>
  </si>
  <si>
    <t>AMP 82</t>
  </si>
  <si>
    <t>REG 84</t>
  </si>
  <si>
    <t>002</t>
  </si>
  <si>
    <t>223</t>
  </si>
  <si>
    <t>99,547,540-5</t>
  </si>
  <si>
    <t>MP 45</t>
  </si>
  <si>
    <t>1962</t>
  </si>
  <si>
    <t>HABILITACION CASINO INSTITUCIONAL</t>
  </si>
  <si>
    <t>96,571,890-7</t>
  </si>
  <si>
    <t>009</t>
  </si>
  <si>
    <t>COMPAÑIA DE SEGUROS CONFUTURO S.A.</t>
  </si>
  <si>
    <t>SARA DAVID GALVEZ</t>
  </si>
  <si>
    <t>7,433,540-3</t>
  </si>
  <si>
    <t>AMP 138</t>
  </si>
  <si>
    <t>1920</t>
  </si>
  <si>
    <t>13,067,563-8</t>
  </si>
  <si>
    <t>GUILLERMO ANANIAS B. Y OTROS</t>
  </si>
  <si>
    <t>PE 14022</t>
  </si>
  <si>
    <t>005/006/007</t>
  </si>
  <si>
    <t>AUGUSTO VILLANUEVA</t>
  </si>
  <si>
    <t>76,410,306-8</t>
  </si>
  <si>
    <t>MP 231</t>
  </si>
  <si>
    <t>001</t>
  </si>
  <si>
    <t>76,058,352-9</t>
  </si>
  <si>
    <t>POM 11-2-13</t>
  </si>
  <si>
    <t>014</t>
  </si>
  <si>
    <t>3199</t>
  </si>
  <si>
    <t>COBERTIZO</t>
  </si>
  <si>
    <t>77,911,080-K</t>
  </si>
  <si>
    <t>INVESIONES A.S.G.</t>
  </si>
  <si>
    <t>76,088,431-6</t>
  </si>
  <si>
    <t>MP 289</t>
  </si>
  <si>
    <t>008</t>
  </si>
  <si>
    <t>3065</t>
  </si>
  <si>
    <t>5,229,063-5</t>
  </si>
  <si>
    <t>ALT 19</t>
  </si>
  <si>
    <t>006</t>
  </si>
  <si>
    <t>581</t>
  </si>
  <si>
    <t>EQUIP. SERVICIOS - PROFESIONALES DE CAPACITACION</t>
  </si>
  <si>
    <t>10,291,349-3</t>
  </si>
  <si>
    <t>AMP 76</t>
  </si>
  <si>
    <t>MP 96</t>
  </si>
  <si>
    <t>77,479,090-K</t>
  </si>
  <si>
    <t>6527-022</t>
  </si>
  <si>
    <t>6527-023</t>
  </si>
  <si>
    <t>6527-024</t>
  </si>
  <si>
    <t>INMOBILIARIA LOS ALIAGA SPA</t>
  </si>
  <si>
    <t>76,620,717-0</t>
  </si>
  <si>
    <t>LOS ALIAGA</t>
  </si>
  <si>
    <t>3966-080</t>
  </si>
  <si>
    <t>3966-081</t>
  </si>
  <si>
    <t>INMOBILIARIA ISF XIX S.A.</t>
  </si>
  <si>
    <t>76,418,787-3</t>
  </si>
  <si>
    <t>5469-062</t>
  </si>
  <si>
    <t>5469-061</t>
  </si>
  <si>
    <t>5469-058</t>
  </si>
  <si>
    <t>5469-059</t>
  </si>
  <si>
    <t>5469-060</t>
  </si>
  <si>
    <t>CAMILA GERVASONI BLEIBERG</t>
  </si>
  <si>
    <t>DINO GERVASONI SERRANO</t>
  </si>
  <si>
    <t xml:space="preserve">GENERAL GOROSTIAGA </t>
  </si>
  <si>
    <t>PE 56182</t>
  </si>
  <si>
    <t>VICTOR MIGUEL RODRIGUEZ PEÑA Y LILLO</t>
  </si>
  <si>
    <t>VERONICA MUNIZAGA SAN MARTIN</t>
  </si>
  <si>
    <t>82-F</t>
  </si>
  <si>
    <t>GUSTAVO ARANDA ANDONIE</t>
  </si>
  <si>
    <t>ARIELLE DECAP MUÑOZ</t>
  </si>
  <si>
    <t>POM 3/07</t>
  </si>
  <si>
    <t>CR 34</t>
  </si>
  <si>
    <t>JARDIN INFANTIL</t>
  </si>
  <si>
    <t>084</t>
  </si>
  <si>
    <t>PE 29659</t>
  </si>
  <si>
    <t>OFICINAS</t>
  </si>
  <si>
    <t>CLAUDIO ANDRES EGAÑA CARVALLO</t>
  </si>
  <si>
    <t>FRANCISCO JOSE NILO RUIZ</t>
  </si>
  <si>
    <t>EDUCACION</t>
  </si>
  <si>
    <t>FUNDACION SAN NECTARIO</t>
  </si>
  <si>
    <t>ALEJANDRO ESTEVEZ PETERSEN</t>
  </si>
  <si>
    <t xml:space="preserve">CALLE VIA 13 </t>
  </si>
  <si>
    <t>PE 252</t>
  </si>
  <si>
    <t>INMOBILIARIA Y DE INVERSIONES MANSILLA SPA</t>
  </si>
  <si>
    <t>JAVIER FUENZALIDA SALAZAR</t>
  </si>
  <si>
    <t>PE 33537</t>
  </si>
  <si>
    <t>AMP 17-Ñ</t>
  </si>
  <si>
    <t>AMP 28</t>
  </si>
  <si>
    <t>POM 130-97</t>
  </si>
  <si>
    <t>RF 02-99</t>
  </si>
  <si>
    <t>PE 212-13</t>
  </si>
  <si>
    <t>RF 03-14</t>
  </si>
  <si>
    <t>11 AL 15/22/23</t>
  </si>
  <si>
    <t>CENTRO ODONTOLOGICO</t>
  </si>
  <si>
    <t>INMOBILIARIA NAZCAR LTDA</t>
  </si>
  <si>
    <t>FELIPE VERA BUSCHMANN/ RODRIGO BELMAR EXPOSITO</t>
  </si>
  <si>
    <t xml:space="preserve">AV. TOBALABA </t>
  </si>
  <si>
    <t>PE 116/2015</t>
  </si>
  <si>
    <t>5087-5099-5111-5123-5137-5153</t>
  </si>
  <si>
    <t>96/0//0</t>
  </si>
  <si>
    <t>INDUSTRIA (INOFENSIVA) / COMERCIO</t>
  </si>
  <si>
    <t>NEOMUNDO S.A.</t>
  </si>
  <si>
    <t xml:space="preserve">CARLOS DANIEL CASTRO FERRADA </t>
  </si>
  <si>
    <t>CONDELL</t>
  </si>
  <si>
    <t>RF 102</t>
  </si>
  <si>
    <t>RODRIGO YAÑEZ MENDEZ / EDA MENDEZ FOPPIANO</t>
  </si>
  <si>
    <t>MARIA CHADWICK</t>
  </si>
  <si>
    <t>PE 43505</t>
  </si>
  <si>
    <t>139/0/0</t>
  </si>
  <si>
    <t>5491-5501-5511-5521/ 5598 G2-G3-H-I</t>
  </si>
  <si>
    <t>HANNOVER / LASTENIA VALDIVIESO</t>
  </si>
  <si>
    <t>70/71</t>
  </si>
  <si>
    <t>33/0/0</t>
  </si>
  <si>
    <t>PAULINA GAETE VALENZUELA / WALTER GUEVARA DEL PINO / MARGARITA INOSTROZA R.</t>
  </si>
  <si>
    <t>ALEJANDRO URZUA PIZARRO</t>
  </si>
  <si>
    <t>1612-1626</t>
  </si>
  <si>
    <t>019</t>
  </si>
  <si>
    <t>PE 13765</t>
  </si>
  <si>
    <t>POM 97</t>
  </si>
  <si>
    <t>RF 78</t>
  </si>
  <si>
    <t>PATRICIO PUEBLA MARGAS</t>
  </si>
  <si>
    <t>PAULA SEGUEL PUEBLA</t>
  </si>
  <si>
    <t xml:space="preserve">BROWN SUR </t>
  </si>
  <si>
    <t>013</t>
  </si>
  <si>
    <t>PILAR WADDINGTON</t>
  </si>
  <si>
    <t>FERNANDO MOLL</t>
  </si>
  <si>
    <t>COMERCIO / SUPERMERCADO</t>
  </si>
  <si>
    <t>PE 138/2016</t>
  </si>
  <si>
    <t>PE 15896/42</t>
  </si>
  <si>
    <t>39/98</t>
  </si>
  <si>
    <t>RF 86/98</t>
  </si>
  <si>
    <t>RESTAURANT</t>
  </si>
  <si>
    <t xml:space="preserve">MARIA SILVIA TOLEDO CIFUENTES / SILVIA ALEJANDRA DIAZ TOLEDO </t>
  </si>
  <si>
    <t>CLAUDIO ARMIJO PIZARRO</t>
  </si>
  <si>
    <t>76</t>
  </si>
  <si>
    <t>181/4/6</t>
  </si>
  <si>
    <t>INMOBILIARIA AGUA DEL SEMINARIO S.A.</t>
  </si>
  <si>
    <t>MARCELO LEGARRAGA RADDATZ</t>
  </si>
  <si>
    <t xml:space="preserve">SEMINARIO </t>
  </si>
  <si>
    <t>PE 393/2015</t>
  </si>
  <si>
    <t>JORGE FIGUEROA FUENTES</t>
  </si>
  <si>
    <t>RODRIGO VIDAL ROJAS</t>
  </si>
  <si>
    <t xml:space="preserve">ARTIFICIO </t>
  </si>
  <si>
    <t>653-B</t>
  </si>
  <si>
    <t>JULIO LEIVA ALVAREZ</t>
  </si>
  <si>
    <t>SOLEDAD CORREA CORALES</t>
  </si>
  <si>
    <t xml:space="preserve">SAN JORGE </t>
  </si>
  <si>
    <t>EQUIPAMIENTO "CENTRO CULTURAL"</t>
  </si>
  <si>
    <t>ROBERTO BRAIN GALLEGUILLOS</t>
  </si>
  <si>
    <t xml:space="preserve">SIMON BOLIVAR </t>
  </si>
  <si>
    <t>012</t>
  </si>
  <si>
    <t>MARCELA ALICIA LOPEZ LEMUS</t>
  </si>
  <si>
    <t>GERALDINE TEJEDA GODOY</t>
  </si>
  <si>
    <t xml:space="preserve">ECHEÑIQUE </t>
  </si>
  <si>
    <t>PE 17602</t>
  </si>
  <si>
    <t>JESUS VELIZ LOPEZ</t>
  </si>
  <si>
    <t>ANDRES BERASALUCE PONCE</t>
  </si>
  <si>
    <t xml:space="preserve">MAXIMO BACH </t>
  </si>
  <si>
    <t>PE 17509</t>
  </si>
  <si>
    <t>189</t>
  </si>
  <si>
    <t>GRACE GONZALEZ MORENO</t>
  </si>
  <si>
    <t>PEDRO ALEGRE ACHARAN</t>
  </si>
  <si>
    <t xml:space="preserve">LOS CARPINTEROS </t>
  </si>
  <si>
    <t>40/41/42/43/44/121/122</t>
  </si>
  <si>
    <t xml:space="preserve">AV. SUCRE / AV. CHILE ESPAÑA </t>
  </si>
  <si>
    <t>3174-3184-3206/ 660-680</t>
  </si>
  <si>
    <t>138/0/0</t>
  </si>
  <si>
    <t>SILVIA BERRY BUCHLER</t>
  </si>
  <si>
    <t>CRISTIAN GUTIERREZ GEBAUER</t>
  </si>
  <si>
    <t>INVERSIONES MACROI S.A.</t>
  </si>
  <si>
    <t>76.050.106-9</t>
  </si>
  <si>
    <t>12/21 AL 24</t>
  </si>
  <si>
    <t xml:space="preserve">INMOBILIARIA PK 67 S.A. </t>
  </si>
  <si>
    <t>76.701.900-9</t>
  </si>
  <si>
    <t>ISABEL MARTINEZ DE LA CRUZ</t>
  </si>
  <si>
    <t xml:space="preserve">MARCHANT PEREIRA </t>
  </si>
  <si>
    <t>IGLESIA EVANGELICA MISION DE LAS BUENAS NUEVAS DE STGO</t>
  </si>
  <si>
    <t>76.468.572-5</t>
  </si>
  <si>
    <t>PROMINENTE CHILE SPA</t>
  </si>
  <si>
    <t>76.940.900-9</t>
  </si>
  <si>
    <t>DIAGONAL ORIENTE</t>
  </si>
  <si>
    <t>INMOBILIARIA TOBALABA 5151 SPA</t>
  </si>
  <si>
    <t>76.258.308-9</t>
  </si>
  <si>
    <t>HERNAN UGARTE VERGARA</t>
  </si>
  <si>
    <t>01/02/03/13/14/15/16/35</t>
  </si>
  <si>
    <t>INMOBILIARIA PAZ SPA</t>
  </si>
  <si>
    <t>RAUL OJEDA PINO</t>
  </si>
  <si>
    <t>HOLANDA / ENRIQUE RICHARD / BAILEN</t>
  </si>
  <si>
    <t>3622-3634-3648-3660 / 3299-3303-3345 / 300</t>
  </si>
  <si>
    <t>26/27/28/29</t>
  </si>
  <si>
    <t>SIENA DESARROLLOS S.A.</t>
  </si>
  <si>
    <t xml:space="preserve">RODRIGO DE ARAYA </t>
  </si>
  <si>
    <t>3276-3278-3284-3288</t>
  </si>
  <si>
    <t>3037 /3091</t>
  </si>
  <si>
    <t>27 / 2-4-6-7</t>
  </si>
  <si>
    <t>3081/18/0/3066</t>
  </si>
  <si>
    <t>191/0/0/226</t>
  </si>
  <si>
    <t>COMPAÑÍA ELECTRO METALURGICA S.A.</t>
  </si>
  <si>
    <t>GONZALO VELASCO DONOSO</t>
  </si>
  <si>
    <t xml:space="preserve">VICUÑA MACKENNA </t>
  </si>
  <si>
    <t>1488-1500 /1520/1526/1550-1562 /1580</t>
  </si>
  <si>
    <t>VIVIENDA/COMERCIO</t>
  </si>
  <si>
    <t>02/03/27/28</t>
  </si>
  <si>
    <t>VIVIENDA, EQUIPAMIENTO COMERCIAL Y SERVICIOS</t>
  </si>
  <si>
    <t>214/1CC/1CO/344</t>
  </si>
  <si>
    <t>ARTURO KURASZ ZAJACZLOWSKA</t>
  </si>
  <si>
    <t>HARKEN JENSEN VIVANCO</t>
  </si>
  <si>
    <t xml:space="preserve">AV. IRARRAZAVAL /CAPITAN ORELLA </t>
  </si>
  <si>
    <t>2362-2368-2370-2384 / 2331-2375</t>
  </si>
  <si>
    <t>22/23/29</t>
  </si>
  <si>
    <t>76.364.081-7</t>
  </si>
  <si>
    <t>INMOBILIARIA RALEI METROPARQUE II</t>
  </si>
  <si>
    <t>88.452.300-1</t>
  </si>
  <si>
    <t>INMOBILIARIA E INVERSIONES BADEN SPA</t>
  </si>
  <si>
    <t>76.590.015-8</t>
  </si>
  <si>
    <t xml:space="preserve">BADEN </t>
  </si>
  <si>
    <t>162-09</t>
  </si>
  <si>
    <t>162-10</t>
  </si>
  <si>
    <t>162-11</t>
  </si>
  <si>
    <t>INMOBILIARIA DEPORTIVA NACIONAL S.A.</t>
  </si>
  <si>
    <t>99.592.320-3</t>
  </si>
  <si>
    <t xml:space="preserve">FRANCISCO MENESES </t>
  </si>
  <si>
    <t>6512-059</t>
  </si>
  <si>
    <t>INMOBILIARIA PUCARA II S.A.</t>
  </si>
  <si>
    <t>76.680.194-3</t>
  </si>
  <si>
    <t>NATALIO STEIN</t>
  </si>
  <si>
    <t>1564-14</t>
  </si>
  <si>
    <t>1564-15</t>
  </si>
  <si>
    <t>1564-23 AL 36</t>
  </si>
  <si>
    <t>LA COLMENA II SPA</t>
  </si>
  <si>
    <t>76.308.215-6</t>
  </si>
  <si>
    <t>MODIFICACION DE DESLINDES Y FUSION</t>
  </si>
  <si>
    <t>3932-122 AL 127</t>
  </si>
  <si>
    <t>3932 -202 AL 206</t>
  </si>
  <si>
    <t>3932-57</t>
  </si>
  <si>
    <t>INMOBILIARIA ALONSO DE ERCILLA S.A.</t>
  </si>
  <si>
    <t>76.453.929-K</t>
  </si>
  <si>
    <t xml:space="preserve">ALONSO DE ERCILLA </t>
  </si>
  <si>
    <t>3110-B</t>
  </si>
  <si>
    <t>3110-C</t>
  </si>
  <si>
    <t>3110-D</t>
  </si>
  <si>
    <t>3110-E</t>
  </si>
  <si>
    <t>538-41</t>
  </si>
  <si>
    <t>538-42</t>
  </si>
  <si>
    <t>538-43</t>
  </si>
  <si>
    <t>538-44</t>
  </si>
  <si>
    <t>538-45</t>
  </si>
  <si>
    <t>538-46</t>
  </si>
  <si>
    <t>538-66</t>
  </si>
  <si>
    <t>538-67</t>
  </si>
  <si>
    <t>538-89</t>
  </si>
  <si>
    <t>92.770.000-K</t>
  </si>
  <si>
    <t xml:space="preserve">ELIODORO FLORES </t>
  </si>
  <si>
    <t>827-02</t>
  </si>
  <si>
    <t>827-03</t>
  </si>
  <si>
    <t>827-16</t>
  </si>
  <si>
    <t>827-17</t>
  </si>
  <si>
    <t>827-18</t>
  </si>
  <si>
    <t>RECTIFICACION DE DESLINDES Y FUSION</t>
  </si>
  <si>
    <t>INMOBILIARIA E INVERSIONES LOS TALAVERAS SPA</t>
  </si>
  <si>
    <t>76.613.904-3</t>
  </si>
  <si>
    <t xml:space="preserve">LOS TALAVERAS </t>
  </si>
  <si>
    <t>5150-25</t>
  </si>
  <si>
    <t>5150-26</t>
  </si>
  <si>
    <t>5150-27</t>
  </si>
  <si>
    <t>5150-28</t>
  </si>
  <si>
    <t>5150-29</t>
  </si>
  <si>
    <t>5150-30</t>
  </si>
  <si>
    <t xml:space="preserve">AV. SALVADOR </t>
  </si>
  <si>
    <t>2721</t>
  </si>
  <si>
    <t>JARDIN INFANTIL/SALA CUNA</t>
  </si>
  <si>
    <t>LUIS CAVIERES MEZA</t>
  </si>
  <si>
    <t>9.048.736-1</t>
  </si>
  <si>
    <t>AMP 223</t>
  </si>
  <si>
    <t xml:space="preserve">AV. PEDRO DE VALDIVIA </t>
  </si>
  <si>
    <t>2693</t>
  </si>
  <si>
    <t>LOCALES COMERCIALES</t>
  </si>
  <si>
    <t>COMERCIAL SYDNEY TOWER LTDA</t>
  </si>
  <si>
    <t>77.033.550-7</t>
  </si>
  <si>
    <t>1166-1132 (1°SUBTERRANEO)</t>
  </si>
  <si>
    <t>94.226.000-8</t>
  </si>
  <si>
    <t>09-30 AL 45</t>
  </si>
  <si>
    <t xml:space="preserve">HUMBERTO TRUCCO </t>
  </si>
  <si>
    <t>45</t>
  </si>
  <si>
    <t>4.953.251-2</t>
  </si>
  <si>
    <t>CALLE VIA 13</t>
  </si>
  <si>
    <t>1048</t>
  </si>
  <si>
    <t>LOCAL ESCOLAR</t>
  </si>
  <si>
    <t>71.624.100-9</t>
  </si>
  <si>
    <t>AMP 252</t>
  </si>
  <si>
    <t>RP 145</t>
  </si>
  <si>
    <t>671 LOCAL 4</t>
  </si>
  <si>
    <t>51/52/82</t>
  </si>
  <si>
    <t xml:space="preserve">FRANCISCO DE VILLAGRA </t>
  </si>
  <si>
    <t>327</t>
  </si>
  <si>
    <t>RP 184</t>
  </si>
  <si>
    <t>RP 04</t>
  </si>
  <si>
    <t>RP 113</t>
  </si>
  <si>
    <t>MP 2</t>
  </si>
  <si>
    <t>MP 110</t>
  </si>
  <si>
    <t>MP 108</t>
  </si>
  <si>
    <t>MP 286</t>
  </si>
  <si>
    <t>003</t>
  </si>
  <si>
    <t>1499</t>
  </si>
  <si>
    <t>CASETA DE GUARDIA</t>
  </si>
  <si>
    <t>INMOBILIARIA LA CONFIANZA SOCIEDAD LTDA.</t>
  </si>
  <si>
    <t>83.075.500-4</t>
  </si>
  <si>
    <t>RF 65</t>
  </si>
  <si>
    <t>RF 55</t>
  </si>
  <si>
    <t>RF 64</t>
  </si>
  <si>
    <t>RF 121</t>
  </si>
  <si>
    <t>052</t>
  </si>
  <si>
    <t xml:space="preserve">AV. JOSE DOMINGO CAÑAS </t>
  </si>
  <si>
    <t>2936</t>
  </si>
  <si>
    <t>OLGA OPAZO MARCHANT</t>
  </si>
  <si>
    <t>3.646.518-2</t>
  </si>
  <si>
    <t>AMP113</t>
  </si>
  <si>
    <t>RF 08</t>
  </si>
  <si>
    <t>311</t>
  </si>
  <si>
    <t>PE 1036</t>
  </si>
  <si>
    <t>020</t>
  </si>
  <si>
    <t>4752</t>
  </si>
  <si>
    <t>BERTA CRESTA SEPULVEDA</t>
  </si>
  <si>
    <t>1.821.372-9</t>
  </si>
  <si>
    <t xml:space="preserve">AV. VICUÑA MACKENNA </t>
  </si>
  <si>
    <t>654</t>
  </si>
  <si>
    <t>ESTACION DE SERVICIO</t>
  </si>
  <si>
    <t>COMPAÑÍA DE PETROLEOS DE CHILE COPEC S.A.</t>
  </si>
  <si>
    <t>99.520.000-7</t>
  </si>
  <si>
    <t>RF 95</t>
  </si>
  <si>
    <t>PA 74</t>
  </si>
  <si>
    <t>EDUCACION- JARDIN INFANTIL SALA CUNA</t>
  </si>
  <si>
    <t>COMERCIO-OFICINAS</t>
  </si>
  <si>
    <t>0/1/1</t>
  </si>
  <si>
    <t>151/0/0/213</t>
  </si>
  <si>
    <t>ALFONSO ROSENDE CASTRO/JUAN PEDRO JAMARNE LAGOS</t>
  </si>
  <si>
    <t>24/29/30/32/32</t>
  </si>
  <si>
    <t>98 DEPTOS - 76 ESTAC - 89 BOD - 9 ESTAC+BOD</t>
  </si>
  <si>
    <t xml:space="preserve">82 DEPTOS - 73 ESTAC -53 BOD- 9 ESTAC Y BODEGAS </t>
  </si>
  <si>
    <t>205 DEPTOS - 186 ESTAC - 167 BOD - 18 ESTAC + BOD - 4 LOCALES</t>
  </si>
  <si>
    <t xml:space="preserve">AV. ITALIA </t>
  </si>
  <si>
    <t>DANIEL ALAMOS OVEJERO</t>
  </si>
  <si>
    <t>DANIEL RUDDOFF SEPULVEDA</t>
  </si>
  <si>
    <t xml:space="preserve">ELIECER PARADA </t>
  </si>
  <si>
    <t>ALCALDE JOSE MARIA NARBONA</t>
  </si>
  <si>
    <t>CRESCENTE ERRAZURIZ</t>
  </si>
  <si>
    <t>ETR ARQUITECTURA S.A.</t>
  </si>
  <si>
    <t xml:space="preserve">PUCARA </t>
  </si>
  <si>
    <t>2881-2885-2895</t>
  </si>
  <si>
    <t>576</t>
  </si>
  <si>
    <t>MP 30</t>
  </si>
  <si>
    <t xml:space="preserve">RF 134 </t>
  </si>
  <si>
    <t>OM 76</t>
  </si>
  <si>
    <t>RF 143</t>
  </si>
  <si>
    <t>RF OM 49</t>
  </si>
  <si>
    <t>RENTAS URBANAS CAMEROS LTDA.</t>
  </si>
  <si>
    <t xml:space="preserve">ENRIQUE SOZA VALENZUELA </t>
  </si>
  <si>
    <t>4562 LOCAL D</t>
  </si>
  <si>
    <t xml:space="preserve">HABILITACION LOCAL </t>
  </si>
  <si>
    <t>HABILITACION MODULO LOCAL COMERCIAL</t>
  </si>
  <si>
    <t xml:space="preserve">CHRISTIAN JOPIA IRIARTE </t>
  </si>
  <si>
    <t>AVENIDA JOSE PEDRO ALESSANDRI</t>
  </si>
  <si>
    <t>1166-1132</t>
  </si>
  <si>
    <t>RD 151</t>
  </si>
  <si>
    <t>HABILITACION AREA PARA LAVADO DE AUTOS</t>
  </si>
  <si>
    <t xml:space="preserve">PRINCIPAL COMPAÑÍA DE SEGUROS </t>
  </si>
  <si>
    <t>ROBERTO MASON SALINAS EIRL</t>
  </si>
  <si>
    <t xml:space="preserve">AV. ANTONIO VARAS </t>
  </si>
  <si>
    <t>PE 63</t>
  </si>
  <si>
    <t>MP 101</t>
  </si>
  <si>
    <t>123</t>
  </si>
  <si>
    <t>PE 60</t>
  </si>
  <si>
    <t>RF 5</t>
  </si>
  <si>
    <t>MARCELA ELIANA PATIÑO ABARCA</t>
  </si>
  <si>
    <t xml:space="preserve">ALEJANDRO DIAZ JARA </t>
  </si>
  <si>
    <t>5418-A</t>
  </si>
  <si>
    <t>08/09/10</t>
  </si>
  <si>
    <t>50/0/0</t>
  </si>
  <si>
    <t xml:space="preserve">INMOBILIARIA MONTE DENALI SPA </t>
  </si>
  <si>
    <t>FRANCISCO IZQUIERDO ARQUITECTOS LTDA/ FRANCISCO IZQUIERDO ETCHEBARNE</t>
  </si>
  <si>
    <t>1049-1063-1067</t>
  </si>
  <si>
    <t xml:space="preserve">HABILITACION LOCAL COMERCIAL </t>
  </si>
  <si>
    <t>INMOBILIARIA RIO PUELO S.A.</t>
  </si>
  <si>
    <t>2559 LOCAL 3</t>
  </si>
  <si>
    <t>PE 132</t>
  </si>
  <si>
    <t>RF 52</t>
  </si>
  <si>
    <t>046</t>
  </si>
  <si>
    <t>INVERSIONES QUILANTU LTDA.</t>
  </si>
  <si>
    <t>RAU ARQUITECTOS LTDA.</t>
  </si>
  <si>
    <t>PE 24644</t>
  </si>
  <si>
    <t>031</t>
  </si>
  <si>
    <t>MARIA ELENA GUTIERREZ DE LA TORRE</t>
  </si>
  <si>
    <t>ALFREDO VEGA BUENO</t>
  </si>
  <si>
    <t>14/15/16</t>
  </si>
  <si>
    <t>PE 272</t>
  </si>
  <si>
    <t>CRUZ Y BROWNE ARQUITECTOS ASOCIADOS/ MOBIL ARQUITECTOS LTDA.</t>
  </si>
  <si>
    <t>83/0/0</t>
  </si>
  <si>
    <t>353</t>
  </si>
  <si>
    <t>OFICINA CONSULTA DENTAL</t>
  </si>
  <si>
    <t>DANTE LINDEFJELD CALABI</t>
  </si>
  <si>
    <t>ISABEL MACIAS ARAYA / SERGIO MORENO OETTINGER</t>
  </si>
  <si>
    <t xml:space="preserve">AVDA. IRARRAZAVAL </t>
  </si>
  <si>
    <t>2401 OFICINA 521</t>
  </si>
  <si>
    <t>446</t>
  </si>
  <si>
    <t>EGLO CHILE ILUMINACION LTDA</t>
  </si>
  <si>
    <t>MARCELO CHIANG  FLORES</t>
  </si>
  <si>
    <t xml:space="preserve">AV. GRECIA </t>
  </si>
  <si>
    <t>3348 LOCAL 2</t>
  </si>
  <si>
    <t>PE 28</t>
  </si>
  <si>
    <t>MP 69</t>
  </si>
  <si>
    <t>RD 35</t>
  </si>
  <si>
    <t>04</t>
  </si>
  <si>
    <t>PE 89</t>
  </si>
  <si>
    <t>VICTOR HUGO KUNCAR SIADE</t>
  </si>
  <si>
    <t>AV. ITALIA</t>
  </si>
  <si>
    <t>PE 43</t>
  </si>
  <si>
    <t>JARDIN INFANTIL Y SALA CUNA</t>
  </si>
  <si>
    <t>MARIA SILLANO MONGELLI</t>
  </si>
  <si>
    <t>SERGIO FUENTES MORALES</t>
  </si>
  <si>
    <t>POM 186/13</t>
  </si>
  <si>
    <t>REG 90/13</t>
  </si>
  <si>
    <t>RF 165/13</t>
  </si>
  <si>
    <t>PE 20/15</t>
  </si>
  <si>
    <t>RF 68/15</t>
  </si>
  <si>
    <t>HUGO ALEJANDRO CERDA BRUNA</t>
  </si>
  <si>
    <t>JAIME LEONARDO OSORIO PIZARRO</t>
  </si>
  <si>
    <t xml:space="preserve">LOS SALVAVIDAS </t>
  </si>
  <si>
    <t>ROBERTO BRODSKY Y CIA. LTDA</t>
  </si>
  <si>
    <t>OFICINAS SERV. PROFESIONALES</t>
  </si>
  <si>
    <t>3545</t>
  </si>
  <si>
    <t>SOCIEDAD DE INVERSIONES SANTA LUISA</t>
  </si>
  <si>
    <t>96.514.480-3</t>
  </si>
  <si>
    <t>3047</t>
  </si>
  <si>
    <t>76.343.520-2</t>
  </si>
  <si>
    <t>2222 LOCAL 8</t>
  </si>
  <si>
    <t>LOC COMERCIAL PARA SALON DE ACONDICIONAMIENTO FISICO</t>
  </si>
  <si>
    <t>78.187.012-2</t>
  </si>
  <si>
    <t>PE 61/2013</t>
  </si>
  <si>
    <t>RF 188/2013</t>
  </si>
  <si>
    <t xml:space="preserve">MANUEL BARRIOS </t>
  </si>
  <si>
    <t>4113</t>
  </si>
  <si>
    <t>7.889.437-7</t>
  </si>
  <si>
    <t>680</t>
  </si>
  <si>
    <t>8.893.987-5</t>
  </si>
  <si>
    <t>514</t>
  </si>
  <si>
    <t>10.897.769-8</t>
  </si>
  <si>
    <t>865</t>
  </si>
  <si>
    <t>10.199.780-4</t>
  </si>
  <si>
    <t>MP 17</t>
  </si>
  <si>
    <t>AV. GRECIA</t>
  </si>
  <si>
    <t>76.116.780-4</t>
  </si>
  <si>
    <t>ORDEN CORP S.A.</t>
  </si>
  <si>
    <t>76.425.398-1</t>
  </si>
  <si>
    <t xml:space="preserve">DIEGO DE ALMAGRO </t>
  </si>
  <si>
    <t xml:space="preserve">CELERINO PEREIRA </t>
  </si>
  <si>
    <t xml:space="preserve">ARMANDO CARRERA </t>
  </si>
  <si>
    <t>2868-01</t>
  </si>
  <si>
    <t>2868-02</t>
  </si>
  <si>
    <t>2868-07</t>
  </si>
  <si>
    <t>2868-08</t>
  </si>
  <si>
    <t>2868-09</t>
  </si>
  <si>
    <t>2868-10</t>
  </si>
  <si>
    <t>INMOBILIARIA SAN JUAN DE LUZ CINCO LTDA.</t>
  </si>
  <si>
    <t>76.607.153-8</t>
  </si>
  <si>
    <t>3069-11</t>
  </si>
  <si>
    <t>3069-13</t>
  </si>
  <si>
    <t>3069-14</t>
  </si>
  <si>
    <t>3069-15</t>
  </si>
  <si>
    <t>3069-16</t>
  </si>
  <si>
    <t xml:space="preserve">LUIS BELTRAN </t>
  </si>
  <si>
    <t>INMOBILIARIA PCS S.A.</t>
  </si>
  <si>
    <t>96.646.070-K</t>
  </si>
  <si>
    <t>1211-19</t>
  </si>
  <si>
    <t>1211-20</t>
  </si>
  <si>
    <t>1211-21</t>
  </si>
  <si>
    <t>1211-22</t>
  </si>
  <si>
    <t>1211-23</t>
  </si>
  <si>
    <t>1211-24</t>
  </si>
  <si>
    <t>84.056.200-K</t>
  </si>
  <si>
    <t xml:space="preserve">TENIENTE MONTT </t>
  </si>
  <si>
    <t>1019-26</t>
  </si>
  <si>
    <t>1019-27</t>
  </si>
  <si>
    <t>1019-28</t>
  </si>
  <si>
    <t>1019-29</t>
  </si>
  <si>
    <t>1019-30</t>
  </si>
  <si>
    <t>1019-31</t>
  </si>
  <si>
    <t>INMOBILIARIA UNION LITERARIA SPA</t>
  </si>
  <si>
    <t>76.688.714-7</t>
  </si>
  <si>
    <t xml:space="preserve">UNION LITERARIA </t>
  </si>
  <si>
    <t xml:space="preserve">BRETAÑA </t>
  </si>
  <si>
    <t>1319-08</t>
  </si>
  <si>
    <t>1319-09</t>
  </si>
  <si>
    <t>1319-31</t>
  </si>
  <si>
    <t>1319-32</t>
  </si>
  <si>
    <t>1319-33</t>
  </si>
  <si>
    <t>1319-34</t>
  </si>
  <si>
    <t>SANTIAGO SUR 1 SPA</t>
  </si>
  <si>
    <t>76.319.987-8</t>
  </si>
  <si>
    <t>5129-16</t>
  </si>
  <si>
    <t>5129-17</t>
  </si>
  <si>
    <t>5129-18</t>
  </si>
  <si>
    <t>5129-19</t>
  </si>
  <si>
    <t>5129-43</t>
  </si>
  <si>
    <t>76.414.746-4</t>
  </si>
  <si>
    <t xml:space="preserve">OTTAWA </t>
  </si>
  <si>
    <t>4056-04</t>
  </si>
  <si>
    <t>4056-05</t>
  </si>
  <si>
    <t>4056-06</t>
  </si>
  <si>
    <t>4056-07</t>
  </si>
  <si>
    <t>4056-08</t>
  </si>
  <si>
    <t xml:space="preserve">LOS CEREZOS </t>
  </si>
  <si>
    <t>HABITACIONAL</t>
  </si>
  <si>
    <t>CENTRO DE REHABILITACION TERAPEUTICO</t>
  </si>
  <si>
    <t>INMOBILIARIA NUCLEO PZA EGAÑA SPA</t>
  </si>
  <si>
    <t>240-258-270</t>
  </si>
  <si>
    <t>SITRISA S.A.</t>
  </si>
  <si>
    <t>76.099.354-9</t>
  </si>
  <si>
    <t>ARTURO HOCHSTETTER SANTIS</t>
  </si>
  <si>
    <t>PE 166</t>
  </si>
  <si>
    <t>RF 31</t>
  </si>
  <si>
    <t xml:space="preserve">ANA MARIA MIRANDA CORVALAN </t>
  </si>
  <si>
    <t>WALMART CHILE S.A./ ADMINISTRADORA DE SUPERMERCADOS EXPRESS</t>
  </si>
  <si>
    <t>96.519.000-7 /76.134.946-5</t>
  </si>
  <si>
    <t>LUIS MIGUEL URIARTE IBARRA</t>
  </si>
  <si>
    <t>14/2</t>
  </si>
  <si>
    <t>INMOBILIARIA TOWNHOUSE QUILLAY LTDA.</t>
  </si>
  <si>
    <t>76.545.336-4</t>
  </si>
  <si>
    <t>DERECK HUBERMAN DAVID</t>
  </si>
  <si>
    <t xml:space="preserve">GARCIA MORENO </t>
  </si>
  <si>
    <t>3/28</t>
  </si>
  <si>
    <t>76.475.733-5</t>
  </si>
  <si>
    <t>NORMA RIVEROS</t>
  </si>
  <si>
    <t>GRUPO DIGITAL S.A.</t>
  </si>
  <si>
    <t>76.895.390-0</t>
  </si>
  <si>
    <t xml:space="preserve">QUIRIHUE </t>
  </si>
  <si>
    <t>31.45 / 28</t>
  </si>
  <si>
    <t>INMOBILIARIA HAMBURGO TRES LTDA</t>
  </si>
  <si>
    <t>76.472.266-3</t>
  </si>
  <si>
    <t xml:space="preserve">CENTRO MEDICO VETERINARIO FRANCO DELUCCHI </t>
  </si>
  <si>
    <t>76.457.139-8</t>
  </si>
  <si>
    <t>JORGE BRADY B.</t>
  </si>
  <si>
    <t>SOC. DE APOYO EDUCACIONAL Y RECREACIONAL FERIS Y VASQUEZ LTDA.</t>
  </si>
  <si>
    <t>76.509.064-4</t>
  </si>
  <si>
    <t>MATIAS LEAL YAÑEZ</t>
  </si>
  <si>
    <t>EMILIA TELLEZ</t>
  </si>
  <si>
    <t>INVERSIONES Y TURISMO GIBRALTAR LTDA.</t>
  </si>
  <si>
    <t>76.136.496-0</t>
  </si>
  <si>
    <t>PRESIDENTE BATLLE Y ORDOÑEZ</t>
  </si>
  <si>
    <t>NO LUMINOSO /LUMINOSO</t>
  </si>
  <si>
    <t>10.57 / 20.77</t>
  </si>
  <si>
    <t>06</t>
  </si>
  <si>
    <t>71/0/0</t>
  </si>
  <si>
    <t>INMOBILIARIA SAN JOSE LTDA.</t>
  </si>
  <si>
    <t>040</t>
  </si>
  <si>
    <t>MARIA ESTER MENCHACA MORALES</t>
  </si>
  <si>
    <t>VALERIA DONOSO MARTINEZ</t>
  </si>
  <si>
    <t>PEDRO H. LING</t>
  </si>
  <si>
    <t>PE 11957</t>
  </si>
  <si>
    <t>RF 5973</t>
  </si>
  <si>
    <t>P.AMP 118</t>
  </si>
  <si>
    <t>RF 13</t>
  </si>
  <si>
    <t>MARCELA GARIN VARGAS</t>
  </si>
  <si>
    <t>MARCELA CARVALLO OSORIO</t>
  </si>
  <si>
    <t>PE 15969</t>
  </si>
  <si>
    <t>GRAN SUR SPA</t>
  </si>
  <si>
    <t>ALVANO Y RIQUELME SA</t>
  </si>
  <si>
    <t>1603-1613</t>
  </si>
  <si>
    <t>REG 169/2012</t>
  </si>
  <si>
    <t>45/46/47</t>
  </si>
  <si>
    <t>PE 27501</t>
  </si>
  <si>
    <t xml:space="preserve">RD S/N </t>
  </si>
  <si>
    <t>POM 126</t>
  </si>
  <si>
    <t>PE 128/10</t>
  </si>
  <si>
    <t>RF 133/10</t>
  </si>
  <si>
    <t>URRUTIA PROPIEDADES LTDA</t>
  </si>
  <si>
    <t>RENE ETCHEGARAY THIELEMANN</t>
  </si>
  <si>
    <t>4312-C LOCAL 7 / 4312-D LOCAL 8 / 4312- C LOCAL 9</t>
  </si>
  <si>
    <t xml:space="preserve">MARIA TERESA MANCILLA GONZALEZ </t>
  </si>
  <si>
    <t xml:space="preserve">RENGO </t>
  </si>
  <si>
    <t>047</t>
  </si>
  <si>
    <t>MIGUEL JULIO BELLO MARTINEZ</t>
  </si>
  <si>
    <t>ALICIA PAMELA ALEGRIA CALVO</t>
  </si>
  <si>
    <t xml:space="preserve">CARMEN COVARRUBIAS </t>
  </si>
  <si>
    <t>PE 9826</t>
  </si>
  <si>
    <t>GERALDINE ALEXANDRA TEJEDA GODOY</t>
  </si>
  <si>
    <t xml:space="preserve">AVENIDA ECHEÑIQUE </t>
  </si>
  <si>
    <t>REG OM 238/17</t>
  </si>
  <si>
    <t>133/0/0</t>
  </si>
  <si>
    <t>MP 218</t>
  </si>
  <si>
    <t>73/83</t>
  </si>
  <si>
    <t>173/0/0</t>
  </si>
  <si>
    <t>INMOBILIARIA NOLLAGAM LTDA</t>
  </si>
  <si>
    <t xml:space="preserve">RODRIGO DE ARAYA  / EXEQUIEL FERNANDEZ </t>
  </si>
  <si>
    <t>3010 / 1938</t>
  </si>
  <si>
    <t>ON 481</t>
  </si>
  <si>
    <t>PE 35000</t>
  </si>
  <si>
    <t>P AMP 32</t>
  </si>
  <si>
    <t>ALESSANDRA OLIVIERI PADILLA</t>
  </si>
  <si>
    <t xml:space="preserve">JOSE GONZALEZ CONTRERAS </t>
  </si>
  <si>
    <t>75/2/0</t>
  </si>
  <si>
    <t>INMOBILIARIA COIGUE SPA</t>
  </si>
  <si>
    <t>SERGIO  PEREIRA ROJAS</t>
  </si>
  <si>
    <t>PE 478</t>
  </si>
  <si>
    <t>039</t>
  </si>
  <si>
    <t>PE 2417</t>
  </si>
  <si>
    <t xml:space="preserve">GUILLERMO VASQUEZ MORALES / INVERSIONES FFP SA </t>
  </si>
  <si>
    <t>MIGUEL ANGEL PEREZ ROJAS</t>
  </si>
  <si>
    <t xml:space="preserve">AV IRARRAZAVAL </t>
  </si>
  <si>
    <t>1302 A</t>
  </si>
  <si>
    <t>09/10/11</t>
  </si>
  <si>
    <t>32/0/0</t>
  </si>
  <si>
    <t xml:space="preserve">RODRIGO SEARLE GONZALEZ </t>
  </si>
  <si>
    <t>4911-4921-4931</t>
  </si>
  <si>
    <t>1//0/0</t>
  </si>
  <si>
    <t>JUAN CRISTOBAL FOLCH AEDO</t>
  </si>
  <si>
    <t>CRISTIAN ENCINA ORELLANA</t>
  </si>
  <si>
    <t>PATRICIO ARAYA RODRIGUEZ</t>
  </si>
  <si>
    <t>16/17/18</t>
  </si>
  <si>
    <t>118/0/0</t>
  </si>
  <si>
    <t>OSVALDO FUENZALIDA CALVO / MARIANNE BALZE RESSLER</t>
  </si>
  <si>
    <t xml:space="preserve">GENERAL JOSE ARTIGAS </t>
  </si>
  <si>
    <t>2896-2900-2910</t>
  </si>
  <si>
    <t>PE 10466</t>
  </si>
  <si>
    <t>CATALINA HERMINIA MONTENEGRO TOLEDO</t>
  </si>
  <si>
    <t>VALENTIN SANTIBAÑEZ FAUNDEZ</t>
  </si>
  <si>
    <t>CLAUDIA RIVADENEIRA CORDERO</t>
  </si>
  <si>
    <t>NICOLAS LILLO ORTIZ</t>
  </si>
  <si>
    <t>ISLA CHAROS</t>
  </si>
  <si>
    <t>8/0/0/17</t>
  </si>
  <si>
    <t>INVERSIONES Y ASESORIAS TOWNHOUSE LIMITADA</t>
  </si>
  <si>
    <t>01/02/03/09 AL 13</t>
  </si>
  <si>
    <t>426/5/0/543</t>
  </si>
  <si>
    <t>1161-1173-1181 /38-42-52-62-64</t>
  </si>
  <si>
    <t>40/0/0/46</t>
  </si>
  <si>
    <t>INMOBILIARIA DON PEDRO LUCIO LTDA.</t>
  </si>
  <si>
    <t>JORGE RENCORET VAN WERSCH</t>
  </si>
  <si>
    <t xml:space="preserve">DOMINGO FAUSTINO SARMIENTO </t>
  </si>
  <si>
    <t>6/7/8/72/73</t>
  </si>
  <si>
    <t>89/0/0/108</t>
  </si>
  <si>
    <t>3035 / 425-429-447-451</t>
  </si>
  <si>
    <t xml:space="preserve"> 01/02/13</t>
  </si>
  <si>
    <t>504/163/12/2336</t>
  </si>
  <si>
    <t>COMPAÑÍA DE SEGUROS CONFUTURO S.A.</t>
  </si>
  <si>
    <t>1958-1962-1966</t>
  </si>
  <si>
    <t>188/0/0/110</t>
  </si>
  <si>
    <t>INVERSIONES LAGO BLANCO LTDA</t>
  </si>
  <si>
    <t>4856-4870</t>
  </si>
  <si>
    <t>068/069</t>
  </si>
  <si>
    <t>SALA CUNA - JARDIN INFANTIL</t>
  </si>
  <si>
    <t>0/0/0/5</t>
  </si>
  <si>
    <t>50/51/52/53</t>
  </si>
  <si>
    <t>250/5/0/221</t>
  </si>
  <si>
    <t>INMOBILIARIA SAN NICOLAS SPA</t>
  </si>
  <si>
    <t>280-316</t>
  </si>
  <si>
    <t>6/7/8/9</t>
  </si>
  <si>
    <t>164/0/0/157</t>
  </si>
  <si>
    <t>INMOBILIARIA SANTIAGO PONIENTE DOS S.A.</t>
  </si>
  <si>
    <t xml:space="preserve">NELSON  / LOS ALERCES </t>
  </si>
  <si>
    <t>1823 / 2375-2379-2397</t>
  </si>
  <si>
    <t>INMOBILIARIA EL NUNCIO S.A.</t>
  </si>
  <si>
    <t>76.609.811-8</t>
  </si>
  <si>
    <t>3971-77</t>
  </si>
  <si>
    <t>3971-78</t>
  </si>
  <si>
    <t>3971-79</t>
  </si>
  <si>
    <t>254F</t>
  </si>
  <si>
    <t>NUNCIO LAGHI</t>
  </si>
  <si>
    <t>254G</t>
  </si>
  <si>
    <t>254H</t>
  </si>
  <si>
    <t>MYRTHA ARANCIBIA ULLOA</t>
  </si>
  <si>
    <t>5.546.028-0</t>
  </si>
  <si>
    <t xml:space="preserve">LEON WEINSTEIN </t>
  </si>
  <si>
    <t>1762-35</t>
  </si>
  <si>
    <t>4970 LOTE 2- PARTE LOTE 3</t>
  </si>
  <si>
    <t>INMOBILIARIA COLEGIO SUIZO S.A.-CORPORACION COLEGIO SUIZO DE SANTIAGO</t>
  </si>
  <si>
    <t>76.111.062-4 / 81.392.900-7</t>
  </si>
  <si>
    <t xml:space="preserve">CAMPO DE DEPORTES </t>
  </si>
  <si>
    <t>5123-14</t>
  </si>
  <si>
    <t>5123-15</t>
  </si>
  <si>
    <t>5123-16</t>
  </si>
  <si>
    <t>5123-27</t>
  </si>
  <si>
    <t>INMOBILIARIA ICOM SUAREZ MUJICA SPA</t>
  </si>
  <si>
    <t>76.749.067-4</t>
  </si>
  <si>
    <t>5632-43</t>
  </si>
  <si>
    <t>5632-44</t>
  </si>
  <si>
    <t>5632-45</t>
  </si>
  <si>
    <t>76.217.677-7</t>
  </si>
  <si>
    <t xml:space="preserve">LOS 3 ANTONIOS </t>
  </si>
  <si>
    <t>3932-41</t>
  </si>
  <si>
    <t>3932-42</t>
  </si>
  <si>
    <t>3932-43</t>
  </si>
  <si>
    <t>3932-44</t>
  </si>
  <si>
    <t>3932-45</t>
  </si>
  <si>
    <t>INDIGO GESTION DOS SPA</t>
  </si>
  <si>
    <t>76.454.635-0</t>
  </si>
  <si>
    <t>5420-07</t>
  </si>
  <si>
    <t>5420-08</t>
  </si>
  <si>
    <t>INMOBILIARIA ELOISA SPA</t>
  </si>
  <si>
    <t>76.454.272-K</t>
  </si>
  <si>
    <t>AV. ALCALDE JORGE MONCKEBERG</t>
  </si>
  <si>
    <t>3958-13</t>
  </si>
  <si>
    <t>3958-14</t>
  </si>
  <si>
    <t>3958-15</t>
  </si>
  <si>
    <t>3958-27</t>
  </si>
  <si>
    <t>3958-28</t>
  </si>
  <si>
    <t>3958-29</t>
  </si>
  <si>
    <t>3958-30</t>
  </si>
  <si>
    <t>3958-31</t>
  </si>
  <si>
    <t>3958-32</t>
  </si>
  <si>
    <t>3958-33</t>
  </si>
  <si>
    <t>3958-34</t>
  </si>
  <si>
    <t xml:space="preserve">MODIFICACION DE DESLINDES </t>
  </si>
  <si>
    <t>MARIELLA INES ALBRECHT SCHWARTZ</t>
  </si>
  <si>
    <t>5.811.424-3</t>
  </si>
  <si>
    <t xml:space="preserve">EXEQUIEL FERNANDEZ </t>
  </si>
  <si>
    <t>6335-16</t>
  </si>
  <si>
    <t>METLIFE CHILE SEGUROS DE VIDA S.A.</t>
  </si>
  <si>
    <t>99.289.000-2</t>
  </si>
  <si>
    <t>3916-04</t>
  </si>
  <si>
    <t>3916-37</t>
  </si>
  <si>
    <t>INMOBILIARIA ZAÑARTU S.A.</t>
  </si>
  <si>
    <t>76.719.814-0</t>
  </si>
  <si>
    <t>6613-02</t>
  </si>
  <si>
    <t>6613-03</t>
  </si>
  <si>
    <t xml:space="preserve">TIL TIL </t>
  </si>
  <si>
    <t>1424</t>
  </si>
  <si>
    <t>76.485.459-4</t>
  </si>
  <si>
    <t>MP 139</t>
  </si>
  <si>
    <t>02-06</t>
  </si>
  <si>
    <t>1166-1132 LOCAL 4521</t>
  </si>
  <si>
    <t>2280</t>
  </si>
  <si>
    <t>025</t>
  </si>
  <si>
    <t>GUILLERMO TORO PUMARINO</t>
  </si>
  <si>
    <t>1911</t>
  </si>
  <si>
    <t>EQUIP DE COMERCIO Y SERVICIO</t>
  </si>
  <si>
    <t>GABRIEL ANTONIO VASQUEZ BARJA</t>
  </si>
  <si>
    <t>7.054.308-7</t>
  </si>
  <si>
    <t>MP 214</t>
  </si>
  <si>
    <t xml:space="preserve">CHILE ESPAÑA </t>
  </si>
  <si>
    <t>230</t>
  </si>
  <si>
    <t>ANDRES KHOREN EKMEKDJIAN CRITICIAN</t>
  </si>
  <si>
    <t>7.207.822-5</t>
  </si>
  <si>
    <t>205</t>
  </si>
  <si>
    <t>ALVARO JOSE DEL CAMPO SAEZ</t>
  </si>
  <si>
    <t>7.191.242-6</t>
  </si>
  <si>
    <t>96.776.040-4</t>
  </si>
  <si>
    <t>1571</t>
  </si>
  <si>
    <t>76.249.334-9</t>
  </si>
  <si>
    <t>MP 255</t>
  </si>
  <si>
    <t>1989 LOCAL 2</t>
  </si>
  <si>
    <t>FARID ESBIR ABDUL-MESIH PEÑA</t>
  </si>
  <si>
    <t>8.535.903-7</t>
  </si>
  <si>
    <t xml:space="preserve">MONSEÑOR EYZAGUIRRE </t>
  </si>
  <si>
    <t>465</t>
  </si>
  <si>
    <t>1800</t>
  </si>
  <si>
    <t>INVERSIONES BOGAZICI LTDA</t>
  </si>
  <si>
    <t>14.350.282-1</t>
  </si>
  <si>
    <t>DR. GUILLERMO MANN</t>
  </si>
  <si>
    <t>1251</t>
  </si>
  <si>
    <t>JUAN ANTONIO PARROCHIA BRAVO</t>
  </si>
  <si>
    <t>7.216.863-1</t>
  </si>
  <si>
    <t>ESTRELLA AGUIRRE PALLAVICINI</t>
  </si>
  <si>
    <t>5431-5447</t>
  </si>
  <si>
    <t xml:space="preserve"> </t>
  </si>
  <si>
    <t>CR 40</t>
  </si>
  <si>
    <t>F. 2901</t>
  </si>
  <si>
    <t>INVERSIONES Y ASESORIAS TOWNHOUSE LIMITADA (DEREK HUBERMAN DAVID)</t>
  </si>
  <si>
    <t xml:space="preserve">AV. IRARRAZAVAL /OBISPO ORREGO </t>
  </si>
  <si>
    <t>CAMPOAMOR / CHILE ESPAÑA</t>
  </si>
  <si>
    <t>SALUD-EDUCACION-COMERCIO-OFICINAS-CULTURA-VIVIENDA</t>
  </si>
  <si>
    <t>BROADWAY MALYAN CHILE - FRANCISCO PRADO NAVARRO</t>
  </si>
  <si>
    <t>RODRIGO ERRAZURIZ H. ARQ Y CIA. LTDA.- RODRIGO ERRAZURIZ HERRERA</t>
  </si>
  <si>
    <t>3971-91</t>
  </si>
  <si>
    <t>3971-92</t>
  </si>
  <si>
    <t>3971-93</t>
  </si>
  <si>
    <t>3971-94</t>
  </si>
  <si>
    <t>3971-95</t>
  </si>
  <si>
    <t>3971-96</t>
  </si>
  <si>
    <t>3971-97</t>
  </si>
  <si>
    <t>3971-98</t>
  </si>
  <si>
    <t>PRINCIPAL COMPAÑÍA  DE SEGUROS</t>
  </si>
  <si>
    <t>6.065.234-1</t>
  </si>
  <si>
    <t xml:space="preserve">PE 14653 </t>
  </si>
  <si>
    <t>COMERCIO Y OFICINAS</t>
  </si>
  <si>
    <t xml:space="preserve">PE 17832 </t>
  </si>
  <si>
    <t>OM 116</t>
  </si>
  <si>
    <t>PLANTA DE REVISION TECNICA</t>
  </si>
  <si>
    <t>RESTAURANTE</t>
  </si>
  <si>
    <t>ROSSANA FRANCISCA HINOJOSA GARIN</t>
  </si>
  <si>
    <t>MAURICIO ALEXIS REAL AYALA</t>
  </si>
  <si>
    <t>PATRICIA ATALLAH ODEH</t>
  </si>
  <si>
    <t>RICARDO JILBERTO RAMIREZ</t>
  </si>
  <si>
    <t>LINA SALAS SANHUEZA</t>
  </si>
  <si>
    <t>REG 526/03</t>
  </si>
  <si>
    <t>SILVIA PATRICIA KAMANN CAMPAÑA Y OTRA</t>
  </si>
  <si>
    <t xml:space="preserve">ALBERTO ARENAS Y ARQUITECTOS ASOCIADOS </t>
  </si>
  <si>
    <t xml:space="preserve">CONDEL </t>
  </si>
  <si>
    <t>RF 24</t>
  </si>
  <si>
    <t>POM 169</t>
  </si>
  <si>
    <t>RF  157</t>
  </si>
  <si>
    <t>POM 204</t>
  </si>
  <si>
    <t>RF 16</t>
  </si>
  <si>
    <t>INMOBILIARIA E INVERSIONES CERVI S.A.</t>
  </si>
  <si>
    <t xml:space="preserve">CECILIA DUQUE VIDELA </t>
  </si>
  <si>
    <t>4800 LOCALES 203-204</t>
  </si>
  <si>
    <t>PE 10234</t>
  </si>
  <si>
    <t>SERV PROFESIONALES CON GIRO DE ACADEMIA DE DANZA</t>
  </si>
  <si>
    <t>MARLENNE E. SAINT-JEAN ARLIK Y YOHANNA A. SAINT-JEAN ARLIK</t>
  </si>
  <si>
    <t>PE 16625</t>
  </si>
  <si>
    <t>PA 70560</t>
  </si>
  <si>
    <t>FRANCISCO JAVIER GARCIA JORQUERA</t>
  </si>
  <si>
    <t>DIANA ABURTO BETANCOUR</t>
  </si>
  <si>
    <t>JORGE MONCKEBERG</t>
  </si>
  <si>
    <t>ELOISA DEL CARMEN VERGARA VERGARA</t>
  </si>
  <si>
    <t>SERGIO PICON SAAVEDRA</t>
  </si>
  <si>
    <t xml:space="preserve">EUDOSIA VICUÑA </t>
  </si>
  <si>
    <t>032</t>
  </si>
  <si>
    <t>CARLOS FEDERICO CAVALLONE BUSSIO</t>
  </si>
  <si>
    <t xml:space="preserve">PEDRO DE OÑA </t>
  </si>
  <si>
    <t>VALENTINA OPAZO SILVA</t>
  </si>
  <si>
    <t>CARLOS MENDEZ BERETTA</t>
  </si>
  <si>
    <t>1860 CASA 5</t>
  </si>
  <si>
    <t>POM 147</t>
  </si>
  <si>
    <t xml:space="preserve">RF </t>
  </si>
  <si>
    <t>135</t>
  </si>
  <si>
    <t>PE 53960</t>
  </si>
  <si>
    <t>REG 1125</t>
  </si>
  <si>
    <t>REG 245</t>
  </si>
  <si>
    <t xml:space="preserve">ROBERTO OBREGUIZ CANDIA </t>
  </si>
  <si>
    <t>JUAN RENE BARRIA DONOSO</t>
  </si>
  <si>
    <t>INVERSIONES BRUNO BASSANI LTDA</t>
  </si>
  <si>
    <t>GONZALO RAMIREZ VARGAS</t>
  </si>
  <si>
    <t>COMERCIO ESTACION DE SERVICIO</t>
  </si>
  <si>
    <t>COMPAÑÍA DE PETROLEROS DE CHILE</t>
  </si>
  <si>
    <t>PA 122</t>
  </si>
  <si>
    <t>RF 118</t>
  </si>
  <si>
    <t>INVERSIONES FFP SA</t>
  </si>
  <si>
    <t>JORGE VILLARROEL ARANCIBIA</t>
  </si>
  <si>
    <t>1302-B</t>
  </si>
  <si>
    <t>LOCAL COMERCIAL- FARMACIA</t>
  </si>
  <si>
    <t>POM 101/2012</t>
  </si>
  <si>
    <t>RF 113/12</t>
  </si>
  <si>
    <t>EDUARDO BENDEK HALABI</t>
  </si>
  <si>
    <t>ESTUDIO MINIMO ARQUITECTURA Y CONSTRUCCION LTDA - CATALINA VENTURA MARURI</t>
  </si>
  <si>
    <t xml:space="preserve">PEDRO PIÑERO LUCERO </t>
  </si>
  <si>
    <t>RODRIGO JULIO MARCHANT</t>
  </si>
  <si>
    <t>MARATHON</t>
  </si>
  <si>
    <t>SOCIEDAD INMOBILIARIA SANTA ELENA Y COMPAÑÍA LIMITADA</t>
  </si>
  <si>
    <t>ANDRES YAÑEZ YEFI</t>
  </si>
  <si>
    <t xml:space="preserve">MIGUEL CLARO </t>
  </si>
  <si>
    <t>PA 20/1996</t>
  </si>
  <si>
    <t>PE 20/1996</t>
  </si>
  <si>
    <t>12/13/14</t>
  </si>
  <si>
    <t>105/4/0</t>
  </si>
  <si>
    <t xml:space="preserve">INMOBILIARIA Y CONSTRUCTORA PEDRO DE VALDIVIA 2885 SPA </t>
  </si>
  <si>
    <t>PE 342/2016</t>
  </si>
  <si>
    <t>REG 26/81</t>
  </si>
  <si>
    <t>POM 181/2013</t>
  </si>
  <si>
    <t>RD 182/2013</t>
  </si>
  <si>
    <t>FUENTE DE SODA</t>
  </si>
  <si>
    <t>INNOVACION Y DISEÑO LTDA.</t>
  </si>
  <si>
    <t>MARIO VEGA QUIJANO</t>
  </si>
  <si>
    <t xml:space="preserve">CONDELL </t>
  </si>
  <si>
    <t>032/033</t>
  </si>
  <si>
    <t>28/0/0</t>
  </si>
  <si>
    <t>FELIPE MORALES CID/CLAUDIO SOTO SALVATIERRA/JAVIERA BARNA LEGUES</t>
  </si>
  <si>
    <t>612-626</t>
  </si>
  <si>
    <t>15/16/17/18/19/20/21</t>
  </si>
  <si>
    <t>70/0/0</t>
  </si>
  <si>
    <t>AMERIS UPC CLORINDA SPA</t>
  </si>
  <si>
    <t>PATRICK ROBERTSON CLEARY</t>
  </si>
  <si>
    <t xml:space="preserve">CLORINDA WILSHAW /PASAJE GRACIELA </t>
  </si>
  <si>
    <t>498-500-514 /5544-5548-5564-5578</t>
  </si>
  <si>
    <t>54/0/0</t>
  </si>
  <si>
    <t>E. MOLINA MOREL INMOBILIARIA LTDA.</t>
  </si>
  <si>
    <t>EUGENIO MOLINA ARQUITECTOS ASOCIADOS</t>
  </si>
  <si>
    <t>PE 72/2016</t>
  </si>
  <si>
    <t>OFICINAS Y LOCAL COMERCIAL</t>
  </si>
  <si>
    <t>0/1/47</t>
  </si>
  <si>
    <t>INMOBILIARIA DON PEDRO LUCIO LTDA</t>
  </si>
  <si>
    <t>MARCELO BONTA VASQUEZ</t>
  </si>
  <si>
    <t>3580 / 2931</t>
  </si>
  <si>
    <t>SUECIA / CERVANTES</t>
  </si>
  <si>
    <t>PE 50-2015</t>
  </si>
  <si>
    <t>REG 240/16</t>
  </si>
  <si>
    <t>ALEJANDRO JACOBO CHEHADE PINTO</t>
  </si>
  <si>
    <t>64/0/0</t>
  </si>
  <si>
    <t>PE 116/2017</t>
  </si>
  <si>
    <t>INMOBILIARIA CAMPO BASE SPA</t>
  </si>
  <si>
    <t>SEBASTIAN BRAVO MORENO</t>
  </si>
  <si>
    <t xml:space="preserve">LO ENCALADA </t>
  </si>
  <si>
    <t>REG 337/16</t>
  </si>
  <si>
    <t>GABRIEL ANDRES NORDENFLYCHT VALDIVIA</t>
  </si>
  <si>
    <t>CARLOS VALENZUELA RIVERO</t>
  </si>
  <si>
    <t>FRANCISCO CABEZAS PAICE</t>
  </si>
  <si>
    <t>GREGORIO BRUGNOLI ERRAZURIZ</t>
  </si>
  <si>
    <t xml:space="preserve">LA ADUANA </t>
  </si>
  <si>
    <t>GABRIEL SILVA ALMARZA</t>
  </si>
  <si>
    <t>ERWIN CARLOS HERNANDEZ HERNANDEZ</t>
  </si>
  <si>
    <t>ESTUDIO DE ARQUITECTURA JEGG SPA</t>
  </si>
  <si>
    <t xml:space="preserve">SAN FERNANDO </t>
  </si>
  <si>
    <t>007</t>
  </si>
  <si>
    <t>JORGE ENRIQUE CALDERON CORNEJO</t>
  </si>
  <si>
    <t>JUAN MANUEL OYARZUN ANDRADE</t>
  </si>
  <si>
    <t>01/02/03</t>
  </si>
  <si>
    <t>INMOBILIARIA LAS ARAUCARIAS LTDA</t>
  </si>
  <si>
    <t>ALFREDO DELL' ORO CRESPO</t>
  </si>
  <si>
    <t>3401-3411</t>
  </si>
  <si>
    <t>023/042</t>
  </si>
  <si>
    <t>INMOBILIARIA BUSTAMANTE SPA</t>
  </si>
  <si>
    <t>730 / 133</t>
  </si>
  <si>
    <t>354/0/0</t>
  </si>
  <si>
    <t xml:space="preserve">MORA Y HUBERMAN ARQUITECTOS LTDA/ ANTONIO MORA VARGAS </t>
  </si>
  <si>
    <t xml:space="preserve">DIEGO DE ALMAGRO / TOBALABA </t>
  </si>
  <si>
    <t>RED TELEVISIVA MEGAVISION S.A.</t>
  </si>
  <si>
    <t>JUAN MANUEL SEPULVEDA PRADO</t>
  </si>
  <si>
    <t>CULTURA-CANAL DE TELEVISON</t>
  </si>
  <si>
    <t>POM 51</t>
  </si>
  <si>
    <t>RF 82</t>
  </si>
  <si>
    <t>BEATRIZ SUHRCKE CABALLERO</t>
  </si>
  <si>
    <t>WERNER KLAUS MOUAT BRAY</t>
  </si>
  <si>
    <t>FUNDACION COMERCIO PARA LA EDUCACION - COMEDUC</t>
  </si>
  <si>
    <t>DANIEL ISLA CHAVEZ</t>
  </si>
  <si>
    <t>RF 02/2006</t>
  </si>
  <si>
    <t>041</t>
  </si>
  <si>
    <t xml:space="preserve">JUAN MOYA MORALES </t>
  </si>
  <si>
    <t>LORENA PATRICIA BOSCH SILVA</t>
  </si>
  <si>
    <t>ANNELY DAROCH GRASSI</t>
  </si>
  <si>
    <t xml:space="preserve">PE 36253 </t>
  </si>
  <si>
    <t>022</t>
  </si>
  <si>
    <t>ANDREA PAZ NEIRA JIMENEZ</t>
  </si>
  <si>
    <t>DIEGO AGUSTIN LARRAIN AGUADO</t>
  </si>
  <si>
    <t xml:space="preserve">PEATONES </t>
  </si>
  <si>
    <t>PABLO JOSE GUITIERREZ GODOY</t>
  </si>
  <si>
    <t>MARIA ISABEL SEPULVEDA PUYOL</t>
  </si>
  <si>
    <t xml:space="preserve">LAS ENCINAS </t>
  </si>
  <si>
    <t>CORPORACION OBRAS DE CAFH</t>
  </si>
  <si>
    <t>SEBASTIAN SPALLONI INSAUSTI</t>
  </si>
  <si>
    <t>POM 33/2011</t>
  </si>
  <si>
    <t>RF 133/11</t>
  </si>
  <si>
    <t>075</t>
  </si>
  <si>
    <t>EDUARDO URRA SANCHEZ</t>
  </si>
  <si>
    <t>MARCELO GONZALEZ CORREA</t>
  </si>
  <si>
    <t xml:space="preserve">RAUL CISTERNAS  </t>
  </si>
  <si>
    <t>PA 68</t>
  </si>
  <si>
    <t>RF 8</t>
  </si>
  <si>
    <t xml:space="preserve">JUAN ENRIQUE FIGUEROA ETCHEVERRY </t>
  </si>
  <si>
    <t>1732-1736</t>
  </si>
  <si>
    <t>PE 29</t>
  </si>
  <si>
    <t>RF 81</t>
  </si>
  <si>
    <t xml:space="preserve">ROSA ESTEFANIA OGRODNIK ORELLANA </t>
  </si>
  <si>
    <t>SAMUEL BERRIO CID</t>
  </si>
  <si>
    <t>REG 263/16</t>
  </si>
  <si>
    <t>ANIBAL JOEL MENDEZ OLGUIN</t>
  </si>
  <si>
    <t>POM 267</t>
  </si>
  <si>
    <t>RF 66</t>
  </si>
  <si>
    <t>NATACHA BRAVO MUÑOZ</t>
  </si>
  <si>
    <t xml:space="preserve">NESTOR ARRIAGADA DONOSO </t>
  </si>
  <si>
    <t xml:space="preserve">VILLASECA </t>
  </si>
  <si>
    <t>20/21</t>
  </si>
  <si>
    <t>177/0/0</t>
  </si>
  <si>
    <t>2499-2501-2517</t>
  </si>
  <si>
    <t>3932-202 al 206</t>
  </si>
  <si>
    <t>RENTAS E INVERSIONES POMPEYO CARRASCO E HIJOS LTDA.</t>
  </si>
  <si>
    <t>88.518.500-2</t>
  </si>
  <si>
    <t xml:space="preserve"> 12-36</t>
  </si>
  <si>
    <t xml:space="preserve"> 12-37</t>
  </si>
  <si>
    <t xml:space="preserve"> 12-41</t>
  </si>
  <si>
    <t xml:space="preserve"> 12-42</t>
  </si>
  <si>
    <t xml:space="preserve"> 12-43</t>
  </si>
  <si>
    <t xml:space="preserve"> 12-44</t>
  </si>
  <si>
    <t>99.571.890-7</t>
  </si>
  <si>
    <t>3037-18</t>
  </si>
  <si>
    <t>3037-19</t>
  </si>
  <si>
    <t>3037-20</t>
  </si>
  <si>
    <t>INMOBILIARIA BH S.A.</t>
  </si>
  <si>
    <t>76.618.506-1</t>
  </si>
  <si>
    <t xml:space="preserve">AV. HOLANDA </t>
  </si>
  <si>
    <t>1038-31</t>
  </si>
  <si>
    <t>1038-32</t>
  </si>
  <si>
    <t>1038-33</t>
  </si>
  <si>
    <t>1038-34</t>
  </si>
  <si>
    <t xml:space="preserve">REGINA PACIS </t>
  </si>
  <si>
    <t>INMOBILIARIA IRARRAZAVAL DOS SPA</t>
  </si>
  <si>
    <t>76.749.185-9</t>
  </si>
  <si>
    <t>3932-11</t>
  </si>
  <si>
    <t>3932-12</t>
  </si>
  <si>
    <t>3932-13</t>
  </si>
  <si>
    <t>INMOBILIARIA LOS SACRAMENTOS S.A.</t>
  </si>
  <si>
    <t xml:space="preserve">GUILLERMO MANN </t>
  </si>
  <si>
    <t>12/13/14/17</t>
  </si>
  <si>
    <t>VIVIENDA /OFICINAS</t>
  </si>
  <si>
    <t>INMOBILIARIA PY S.A.</t>
  </si>
  <si>
    <t>CARLOS ELTON Y ASOCIADOS ARQUITECTOS LTDA</t>
  </si>
  <si>
    <t xml:space="preserve">ZAÑARTU /LAS DALIAS </t>
  </si>
  <si>
    <t>2836-2848 / 1870 -1890</t>
  </si>
  <si>
    <t>1138</t>
  </si>
  <si>
    <t>9.530.047-2</t>
  </si>
  <si>
    <t>033</t>
  </si>
  <si>
    <t>CAMPO DE DEPORTES</t>
  </si>
  <si>
    <t>141</t>
  </si>
  <si>
    <t>YOLANDA MAYERLING VALENZUELA CASELLI</t>
  </si>
  <si>
    <t>12.285.073-0</t>
  </si>
  <si>
    <t>RF 126</t>
  </si>
  <si>
    <t>4385</t>
  </si>
  <si>
    <t>INMOBILIARIA DE INVERSIONES MANSILLA SPA</t>
  </si>
  <si>
    <t>77.006.810-K</t>
  </si>
  <si>
    <t xml:space="preserve">JOSE MANUEL INFANTE </t>
  </si>
  <si>
    <t>2198</t>
  </si>
  <si>
    <t>AURA BARRENECHEA D.</t>
  </si>
  <si>
    <t>5.897.026-3</t>
  </si>
  <si>
    <t>PE 29428</t>
  </si>
  <si>
    <t>PE 14364</t>
  </si>
  <si>
    <t>CD 01</t>
  </si>
  <si>
    <t>797</t>
  </si>
  <si>
    <t>INMOBILIARIA TOWN HOUSE QUILLAY LTDA</t>
  </si>
  <si>
    <t>447</t>
  </si>
  <si>
    <t>INMOBILIARIA TOWN HOUSE ÑUÑOA 3 SPA</t>
  </si>
  <si>
    <t>76.481.868-7</t>
  </si>
  <si>
    <t>MP 46</t>
  </si>
  <si>
    <t>08/19/20</t>
  </si>
  <si>
    <t>3580</t>
  </si>
  <si>
    <t>76.297.527-0</t>
  </si>
  <si>
    <t>2132</t>
  </si>
  <si>
    <t>76.375.573-8</t>
  </si>
  <si>
    <t>5218</t>
  </si>
  <si>
    <t>ACCESO VEHICULAR- SERV PROFESIONALES</t>
  </si>
  <si>
    <t>SIGA CORP S.A.</t>
  </si>
  <si>
    <t>363</t>
  </si>
  <si>
    <t>MP 14</t>
  </si>
  <si>
    <t>MP 186</t>
  </si>
  <si>
    <t>1681</t>
  </si>
  <si>
    <t>INDUSTRIA (INOFENSIVA)COMERCIO</t>
  </si>
  <si>
    <t>99.560.250-4</t>
  </si>
  <si>
    <t>708</t>
  </si>
  <si>
    <t>24.183.940-0</t>
  </si>
  <si>
    <t>96.781.710-4</t>
  </si>
  <si>
    <t>RF 157</t>
  </si>
  <si>
    <t>3932-122 al 127</t>
  </si>
  <si>
    <t>VICUÑA Y MARINO ARQUITECTOS SPA - IRMA VICUÑA MARIN</t>
  </si>
  <si>
    <t>78/0/7/95</t>
  </si>
  <si>
    <t>149/0/0/115</t>
  </si>
  <si>
    <t>070</t>
  </si>
  <si>
    <t>023</t>
  </si>
  <si>
    <t>URBANIA S.A. - FELIPE GARCIA CORREA</t>
  </si>
  <si>
    <t>COMERCIO-SALA DE VENTAS</t>
  </si>
  <si>
    <t>LOCAL COMERCIAL- VENTA DE VEHICULOS</t>
  </si>
  <si>
    <t>306-310</t>
  </si>
  <si>
    <t>INMOBILIARIA BRIMAC CUATRO LTDA.</t>
  </si>
  <si>
    <t>RODRIGO BRIONES BENOIT / TOMAS RODRIGUEZ VERGARA</t>
  </si>
  <si>
    <t>SEMINARIO / SAN EUGENIO</t>
  </si>
  <si>
    <t>1617 / 840</t>
  </si>
  <si>
    <t>PE 129</t>
  </si>
  <si>
    <t>EQUIP. DEPORTIVO - CENTRO DEPORTIVO</t>
  </si>
  <si>
    <t>CAPITAN IGNACIO CARRERA PINTO</t>
  </si>
  <si>
    <t>1025-1045</t>
  </si>
  <si>
    <t>PE 163</t>
  </si>
  <si>
    <t>EQUIP. SERVICIOS - CONSULTA VETERINARIA</t>
  </si>
  <si>
    <t>COMERCIAL MONSERRAT LTDA.</t>
  </si>
  <si>
    <t>RODRIGO CACERES MOENA</t>
  </si>
  <si>
    <t>PAMELA IGLESIAS GAC</t>
  </si>
  <si>
    <t>PE 19593</t>
  </si>
  <si>
    <t>REG 526</t>
  </si>
  <si>
    <t>M</t>
  </si>
  <si>
    <t>001/002</t>
  </si>
  <si>
    <t>TEXTILES PANTER SPA</t>
  </si>
  <si>
    <t>FELIPE BOCAR POLVORELLI</t>
  </si>
  <si>
    <t>2151-2157 LC C</t>
  </si>
  <si>
    <t>RF 9</t>
  </si>
  <si>
    <t>ALVARO HERNANDEZ GORMAZ</t>
  </si>
  <si>
    <t>PE 2298</t>
  </si>
  <si>
    <t>140 - 2000</t>
  </si>
  <si>
    <t>SAMUEL FARIAS ROJAS</t>
  </si>
  <si>
    <t>MARCELA OLIVARES DONOSO</t>
  </si>
  <si>
    <t>SILVIO GEROLDI IGLESIAS</t>
  </si>
  <si>
    <t>PAMP 71215</t>
  </si>
  <si>
    <t>REG 1</t>
  </si>
  <si>
    <t>POM 13</t>
  </si>
  <si>
    <t>RF 36</t>
  </si>
  <si>
    <t>003/004/005/006/007/008</t>
  </si>
  <si>
    <t>216/0/0</t>
  </si>
  <si>
    <t xml:space="preserve">VIRGINIO ARIAS </t>
  </si>
  <si>
    <t>1371-1389-1405-1415-1443-1461</t>
  </si>
  <si>
    <t>INVERSIONES CARAN LTDA.</t>
  </si>
  <si>
    <t>PE 36677</t>
  </si>
  <si>
    <t>JUAN LUNDT PLANTAT</t>
  </si>
  <si>
    <t>013/020/021/022/023/062/063</t>
  </si>
  <si>
    <t>EQUIP. COMERCIAL - SALA DE VENTAS</t>
  </si>
  <si>
    <t>MATHIAS KLOTZX GERMAIN</t>
  </si>
  <si>
    <t>191/0/0</t>
  </si>
  <si>
    <t>JUAN IBARRA BARAHONA</t>
  </si>
  <si>
    <t>LUIS FELIPE MONTERO ANFOSSI</t>
  </si>
  <si>
    <t>795-A</t>
  </si>
  <si>
    <t>PE 50687</t>
  </si>
  <si>
    <t>PE34</t>
  </si>
  <si>
    <t>EQUIP. SERVICIOS - OFICINAS - LOCAL COMERCIAL</t>
  </si>
  <si>
    <t>JORGE SALAZAR RIESTRA</t>
  </si>
  <si>
    <t>SEBASTIAN LOPEZ MORALES</t>
  </si>
  <si>
    <t>802-812</t>
  </si>
  <si>
    <t>REG 63</t>
  </si>
  <si>
    <t>DANIELA BAUDET COLLI</t>
  </si>
  <si>
    <t>MICHEAEL ALEGRIA GOMEZ</t>
  </si>
  <si>
    <t>523-C</t>
  </si>
  <si>
    <t>PE 54521</t>
  </si>
  <si>
    <t>025/026/027/028/029/030</t>
  </si>
  <si>
    <t>72/0/0</t>
  </si>
  <si>
    <t>PABLO TALHOUL MARTIN-POSSE / ANDRES BRIONES GONZALEZ</t>
  </si>
  <si>
    <t>250-256-266-268-280-282-290-310</t>
  </si>
  <si>
    <t>DANIEL GUTIERREZ NANJARI / KAREN COINDREAU MALDONADO</t>
  </si>
  <si>
    <t>DIEGO ALARCON BAEZA</t>
  </si>
  <si>
    <t>PE 52691</t>
  </si>
  <si>
    <t>EQUIP. COMERCIAL - CENTRO DE ESTETICA</t>
  </si>
  <si>
    <t>SERVICIO Y REPRESENTACIONES RIO PUEBLO S.A.</t>
  </si>
  <si>
    <t>2559 LC 5</t>
  </si>
  <si>
    <t>PEDRO ALFREDO CARRASCO HENRIQUEZ</t>
  </si>
  <si>
    <t>ALEJANDRA MAUREIRA NAVARRO</t>
  </si>
  <si>
    <t>PEATONES 17</t>
  </si>
  <si>
    <t>BANCO DE CREDITO E INVERSIONES</t>
  </si>
  <si>
    <t>MARIA ADELAIDA MAASS OÑATE</t>
  </si>
  <si>
    <t>PE 250</t>
  </si>
  <si>
    <t>015/016</t>
  </si>
  <si>
    <t>234/2/0</t>
  </si>
  <si>
    <t>INMOBILIARIA EQUILIBRIO ORBANO SPA</t>
  </si>
  <si>
    <t>MARIO MARDONES TENEO</t>
  </si>
  <si>
    <t>PE 52</t>
  </si>
  <si>
    <t>36/0/0</t>
  </si>
  <si>
    <t>INMOBILIARIA SANTA JULIA LTDA.</t>
  </si>
  <si>
    <t>41</t>
  </si>
  <si>
    <t>112/0/0</t>
  </si>
  <si>
    <t xml:space="preserve">JAIME ENRIQUE LUIS TAGLE SALAS </t>
  </si>
  <si>
    <t>007/008/013/014/015/016/017</t>
  </si>
  <si>
    <t>63/1/13</t>
  </si>
  <si>
    <t>INMOBILIARIA VIENA SPA</t>
  </si>
  <si>
    <t>DIEGO DE ALMAGRO / LA GIRALDA</t>
  </si>
  <si>
    <t>4713-4723 / 1696-1722</t>
  </si>
  <si>
    <t>PE 469</t>
  </si>
  <si>
    <t>14/15/23/24/25/26/27/28/29/30/31/32/33/34/35/36</t>
  </si>
  <si>
    <t>152/0/0</t>
  </si>
  <si>
    <t>NATALIO STEIN / HAMBURGO / PUCARA</t>
  </si>
  <si>
    <t>5167-5181 / 1150-1158 / 5116-5120-5122-5126-5132-5138-5144</t>
  </si>
  <si>
    <t>002/003/016/017/018</t>
  </si>
  <si>
    <t>56/0/0</t>
  </si>
  <si>
    <t>SEBASTIAN SQUELLA CORREA</t>
  </si>
  <si>
    <t>ELIODORO FLORES / SIMON BOLIVAR</t>
  </si>
  <si>
    <t>2393-2405 / 2414-2424-2434</t>
  </si>
  <si>
    <t>68/0/0</t>
  </si>
  <si>
    <t>INMOBILIARIA ÑUÑOA Y SPA</t>
  </si>
  <si>
    <t>FERNANDO COLCHERO DUCCI / DENNYS HERMOSILLA FUENZALIDA</t>
  </si>
  <si>
    <t>1148-1154-1174-1186-1198-1212</t>
  </si>
  <si>
    <t>CESAR ESPINOZA Z. / PAULINA DURAN L.</t>
  </si>
  <si>
    <t>ALEJANDRA SIERPE SANTANDER</t>
  </si>
  <si>
    <t>LA QUILLA</t>
  </si>
  <si>
    <t>ANA MARIA CHAVEZ MARTINEZ-CONDE</t>
  </si>
  <si>
    <t>OLGA MARIA PINILLA BAÑADOS</t>
  </si>
  <si>
    <t>PE 52503</t>
  </si>
  <si>
    <t>CLAUDIO AYUB CAFENA</t>
  </si>
  <si>
    <t>ALVARO ZUAZUA SILVA</t>
  </si>
  <si>
    <t>LOS PESCADORES DEL CARDENAL RAUL SILVA HENRIQUEZ</t>
  </si>
  <si>
    <t>PE 10759</t>
  </si>
  <si>
    <t>102</t>
  </si>
  <si>
    <t>ANTONIO HAYE SCHMITT</t>
  </si>
  <si>
    <t>MANUEL NOVOA TONDA</t>
  </si>
  <si>
    <t>PE 18896</t>
  </si>
  <si>
    <t>EQUIP. COMERCIAL - CAFETERIA - PASTELERIA</t>
  </si>
  <si>
    <t>GONZALO BUSTOS ROJAS</t>
  </si>
  <si>
    <t>DANIEL VERGARA CORTES</t>
  </si>
  <si>
    <t>PE 31152</t>
  </si>
  <si>
    <t>002/006</t>
  </si>
  <si>
    <t>EQUIP. COMERCIAL - LOCAL SUBTE -1</t>
  </si>
  <si>
    <t>CENCOSUD SHOPPING CENTER S.A.</t>
  </si>
  <si>
    <t>CAROLINA LORENA ROM</t>
  </si>
  <si>
    <t>MP 53</t>
  </si>
  <si>
    <t>MP 84</t>
  </si>
  <si>
    <t>RAFAEL CORREA WIEDMAIER</t>
  </si>
  <si>
    <t>LORETO SCHMIDT MERY</t>
  </si>
  <si>
    <t>PA 55615</t>
  </si>
  <si>
    <t>EQUIP. COMERCIAL - LOCALES COMERCIALES</t>
  </si>
  <si>
    <t>SOCIEDAD INMOBILIARIA IRARRAZAVALA LTDA.</t>
  </si>
  <si>
    <t>SERGIO ZEMELMAN HUMBSER</t>
  </si>
  <si>
    <t>IRARRAZAVAL / LOS TRES ANTONIOS</t>
  </si>
  <si>
    <t>2783 / 36</t>
  </si>
  <si>
    <t>PE 220</t>
  </si>
  <si>
    <t>0/3/2</t>
  </si>
  <si>
    <t>DOLORES CERDA LETELIER</t>
  </si>
  <si>
    <t>POM 101</t>
  </si>
  <si>
    <t>ALEJANDRO CIFUENTES GIADALAH</t>
  </si>
  <si>
    <t>REG 90</t>
  </si>
  <si>
    <t>795-B</t>
  </si>
  <si>
    <t>RF 88</t>
  </si>
  <si>
    <t>004/005/006/007/008</t>
  </si>
  <si>
    <t>49/0/0</t>
  </si>
  <si>
    <t>JUAN LUIS HURTADO RUIZ TAGLE</t>
  </si>
  <si>
    <t>OTTAWA / LOS CEREZOS</t>
  </si>
  <si>
    <t>019/020/021/022/023/024</t>
  </si>
  <si>
    <t>66/0/0</t>
  </si>
  <si>
    <t>008/016</t>
  </si>
  <si>
    <t>73/0/0/110</t>
  </si>
  <si>
    <t>SOCIEDAD DE INVERSIONES E INMOBILIARIA CANTAUCO LTDA</t>
  </si>
  <si>
    <t>DEREK HUBERMAN DAVID</t>
  </si>
  <si>
    <t>EXEQUILE FERNANDEZ / JOSE PEDRO ALESSANDRI</t>
  </si>
  <si>
    <t>1670 / 1655-C</t>
  </si>
  <si>
    <t>028/029/030/031</t>
  </si>
  <si>
    <t>46/0/0/53</t>
  </si>
  <si>
    <t>GEMA INMOBILIARIA LTDA.</t>
  </si>
  <si>
    <t>TADASHI ASAHI SENDA / RICARDO ALEGRIA MORA / PABLO EBNER KTRETSCHMER</t>
  </si>
  <si>
    <t>5488-5498-5522-5534</t>
  </si>
  <si>
    <t>036/054/059/060/061/062/063/064/065/066</t>
  </si>
  <si>
    <t>214/0/0/230</t>
  </si>
  <si>
    <t>INMOBILIARIA LAS PATAGUAS LTDA.</t>
  </si>
  <si>
    <t>FERNANDO GSCHWENDER KRAUSE</t>
  </si>
  <si>
    <t>MALAQUIAS CONCHA</t>
  </si>
  <si>
    <t>37-39-41-43-51-53-55-57-63-65-67-69-75-77-79-81</t>
  </si>
  <si>
    <t>001/002/003/004/005/008/009/010/011/014</t>
  </si>
  <si>
    <t>208/0/0/182</t>
  </si>
  <si>
    <t>SAN EUGENIO / CRESCENTE ERRAZURIZ / SEMINARIO</t>
  </si>
  <si>
    <t>576 AL 63 / 291 / 1307 AL 1413</t>
  </si>
  <si>
    <t>76,375,573-8</t>
  </si>
  <si>
    <t>75 DEPTOS - 43 ESTAC - 23 BOD - 2 LOCALES</t>
  </si>
  <si>
    <t>INMOBILIARIA DUBLE ALMEYDA SPA</t>
  </si>
  <si>
    <t>76,741,381-5</t>
  </si>
  <si>
    <t>3952-022</t>
  </si>
  <si>
    <t>3952-020</t>
  </si>
  <si>
    <t>3952-021</t>
  </si>
  <si>
    <t>INMOBILIARIA DIAGONAL ORIENTE SPA</t>
  </si>
  <si>
    <t>76,683,717-4</t>
  </si>
  <si>
    <t>3381 LT 1</t>
  </si>
  <si>
    <t>3381 LT 2</t>
  </si>
  <si>
    <t>841-010</t>
  </si>
  <si>
    <t>841-011</t>
  </si>
  <si>
    <t>841-012</t>
  </si>
  <si>
    <t>841-014</t>
  </si>
  <si>
    <t>841-015</t>
  </si>
  <si>
    <t>841-017</t>
  </si>
  <si>
    <t>841-093</t>
  </si>
  <si>
    <t>INVERSIONES Y ASESORIAS H Y C S.A.</t>
  </si>
  <si>
    <t>77,085,680-9</t>
  </si>
  <si>
    <t>JOSE JOAQUIN DE MORA</t>
  </si>
  <si>
    <t>RODRIGO DE ARAYA</t>
  </si>
  <si>
    <t>6613-006</t>
  </si>
  <si>
    <t>6613-007</t>
  </si>
  <si>
    <t>6613-008</t>
  </si>
  <si>
    <t>6613-009</t>
  </si>
  <si>
    <t>MARIA DEL ROSARIO SALAS ARRIAGADA</t>
  </si>
  <si>
    <t>PEDRO RENATO SALAS ARRIAGADA</t>
  </si>
  <si>
    <t>JORGE ROLANDO SALAS ARRIAGADA</t>
  </si>
  <si>
    <t>8,818,137-9</t>
  </si>
  <si>
    <t>5,607,436-8</t>
  </si>
  <si>
    <t>9,023,001-8</t>
  </si>
  <si>
    <t>5417-023</t>
  </si>
  <si>
    <t>2710</t>
  </si>
  <si>
    <t>EQUIP. SERVICIOS - ACADEMIA DE DANZA</t>
  </si>
  <si>
    <t>EQUIP. COMERCIAL - COMERCIO Y OFICINAS</t>
  </si>
  <si>
    <t xml:space="preserve">VIVIENDA Y EQUIP. COMERCIAL </t>
  </si>
  <si>
    <t xml:space="preserve">MARIA SILVIA TOLEDO CIFUENTES / SILVIA ALEJANDRA DIAZ TOELDO </t>
  </si>
  <si>
    <t>4,954,621-1 / 8,484,955-3</t>
  </si>
  <si>
    <t>PE 15896</t>
  </si>
  <si>
    <t>PAMP 39</t>
  </si>
  <si>
    <t>RF 86</t>
  </si>
  <si>
    <t>1135</t>
  </si>
  <si>
    <t>EQUIP. COMERCIAL - ESTACION DE SERVICIO - SALA DE VENTAS</t>
  </si>
  <si>
    <t>96,011,000-2</t>
  </si>
  <si>
    <t>76,491,419-8</t>
  </si>
  <si>
    <t>393</t>
  </si>
  <si>
    <t>MP 235</t>
  </si>
  <si>
    <t>EDGARDO MANRIQUEZ FRITZ</t>
  </si>
  <si>
    <t>3,041,235-4</t>
  </si>
  <si>
    <t>356</t>
  </si>
  <si>
    <t>PE 2010</t>
  </si>
  <si>
    <t>PE 15523</t>
  </si>
  <si>
    <t>EQUIP. COMERCIAL - RESTAURANTE - OFICINA</t>
  </si>
  <si>
    <t>6,442,155-7</t>
  </si>
  <si>
    <t>EQUIP. COMERCIAL - LOCAL DE APUESTAS HIPICAS</t>
  </si>
  <si>
    <t>8,342,149-5</t>
  </si>
  <si>
    <t>302</t>
  </si>
  <si>
    <t>EQUIP. BODEGAJE</t>
  </si>
  <si>
    <t>97,032,000-8</t>
  </si>
  <si>
    <t>101</t>
  </si>
  <si>
    <t>5,897,541-9</t>
  </si>
  <si>
    <t>213</t>
  </si>
  <si>
    <t>PE 15043</t>
  </si>
  <si>
    <t>RFR S/N</t>
  </si>
  <si>
    <t>SUCESION VENZANO CORRAL</t>
  </si>
  <si>
    <t>MARCELA ALICIA LOPEZ LEMUZ</t>
  </si>
  <si>
    <t>10,952,782-3</t>
  </si>
  <si>
    <t>267</t>
  </si>
  <si>
    <t>PATRICIA ATALAH ODEH</t>
  </si>
  <si>
    <t>7,472,129-K</t>
  </si>
  <si>
    <t>280</t>
  </si>
  <si>
    <t>REG 238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</si>
</sst>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13" formatCode="#,##0.000"/>
    <numFmt numFmtId="219" formatCode="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Eurasia"/>
      <family val="0"/>
    </font>
    <font>
      <b/>
      <u val="single"/>
      <sz val="10"/>
      <name val="Arial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0" fillId="20" borderId="0" applyNumberFormat="0" applyBorder="0" applyAlignment="0" applyProtection="0"/>
    <xf numFmtId="0" fontId="16" fillId="21" borderId="1" applyNumberFormat="0" applyAlignment="0" applyProtection="0"/>
    <xf numFmtId="0" fontId="17" fillId="22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22" borderId="0" applyNumberFormat="0" applyBorder="0" applyAlignment="0" applyProtection="0"/>
    <xf numFmtId="0" fontId="19" fillId="32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27" borderId="0" applyNumberFormat="0" applyBorder="0" applyAlignment="0" applyProtection="0"/>
    <xf numFmtId="0" fontId="20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6" borderId="0" applyNumberFormat="0" applyBorder="0" applyAlignment="0" applyProtection="0"/>
    <xf numFmtId="0" fontId="20" fillId="27" borderId="0" applyNumberFormat="0" applyBorder="0" applyAlignment="0" applyProtection="0"/>
    <xf numFmtId="0" fontId="20" fillId="37" borderId="0" applyNumberFormat="0" applyBorder="0" applyAlignment="0" applyProtection="0"/>
    <xf numFmtId="0" fontId="19" fillId="38" borderId="0" applyNumberFormat="0" applyBorder="0" applyAlignment="0" applyProtection="0"/>
    <xf numFmtId="0" fontId="14" fillId="3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37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2" fillId="38" borderId="0" applyNumberFormat="0" applyBorder="0" applyAlignment="0" applyProtection="0"/>
    <xf numFmtId="0" fontId="0" fillId="37" borderId="5" applyNumberFormat="0" applyFont="0" applyAlignment="0" applyProtection="0"/>
    <xf numFmtId="9" fontId="0" fillId="0" borderId="0" applyFont="0" applyFill="0" applyBorder="0" applyAlignment="0" applyProtection="0"/>
    <xf numFmtId="0" fontId="15" fillId="21" borderId="6" applyNumberFormat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490">
    <xf numFmtId="0" fontId="0" fillId="0" borderId="0" xfId="0" applyAlignment="1">
      <alignment/>
    </xf>
    <xf numFmtId="0" fontId="0" fillId="0" borderId="0" xfId="0" applyFont="1" applyAlignment="1">
      <alignment/>
    </xf>
    <xf numFmtId="199" fontId="0" fillId="0" borderId="10" xfId="72" applyFont="1" applyBorder="1" applyAlignment="1" applyProtection="1">
      <alignment horizontal="center"/>
      <protection/>
    </xf>
    <xf numFmtId="14" fontId="0" fillId="0" borderId="10" xfId="72" applyNumberFormat="1" applyFont="1" applyBorder="1" applyAlignment="1">
      <alignment horizontal="center"/>
    </xf>
    <xf numFmtId="4" fontId="0" fillId="0" borderId="10" xfId="72" applyNumberFormat="1" applyFont="1" applyBorder="1" applyAlignment="1" applyProtection="1">
      <alignment horizontal="right"/>
      <protection/>
    </xf>
    <xf numFmtId="0" fontId="0" fillId="0" borderId="10" xfId="72" applyNumberFormat="1" applyFont="1" applyBorder="1" applyAlignment="1" applyProtection="1">
      <alignment horizontal="right"/>
      <protection/>
    </xf>
    <xf numFmtId="4" fontId="0" fillId="0" borderId="10" xfId="0" applyNumberFormat="1" applyFont="1" applyBorder="1" applyAlignment="1">
      <alignment horizontal="right"/>
    </xf>
    <xf numFmtId="14" fontId="0" fillId="0" borderId="11" xfId="72" applyNumberFormat="1" applyFont="1" applyBorder="1" applyAlignment="1">
      <alignment horizontal="center"/>
    </xf>
    <xf numFmtId="4" fontId="0" fillId="0" borderId="11" xfId="72" applyNumberFormat="1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14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right"/>
      <protection/>
    </xf>
    <xf numFmtId="4" fontId="0" fillId="0" borderId="10" xfId="0" applyNumberFormat="1" applyFont="1" applyBorder="1" applyAlignment="1" applyProtection="1">
      <alignment/>
      <protection/>
    </xf>
    <xf numFmtId="4" fontId="0" fillId="0" borderId="10" xfId="0" applyNumberFormat="1" applyFont="1" applyBorder="1" applyAlignment="1">
      <alignment/>
    </xf>
    <xf numFmtId="219" fontId="1" fillId="0" borderId="12" xfId="0" applyNumberFormat="1" applyFont="1" applyBorder="1" applyAlignment="1" applyProtection="1">
      <alignment horizontal="center"/>
      <protection/>
    </xf>
    <xf numFmtId="219" fontId="0" fillId="0" borderId="11" xfId="72" applyNumberFormat="1" applyFont="1" applyBorder="1" applyAlignment="1" applyProtection="1">
      <alignment horizontal="center"/>
      <protection/>
    </xf>
    <xf numFmtId="219" fontId="0" fillId="0" borderId="10" xfId="72" applyNumberFormat="1" applyFont="1" applyBorder="1" applyAlignment="1" applyProtection="1">
      <alignment horizontal="center"/>
      <protection/>
    </xf>
    <xf numFmtId="21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19" fontId="0" fillId="0" borderId="10" xfId="0" applyNumberFormat="1" applyFont="1" applyBorder="1" applyAlignment="1" applyProtection="1">
      <alignment horizontal="center"/>
      <protection/>
    </xf>
    <xf numFmtId="219" fontId="0" fillId="0" borderId="10" xfId="0" applyNumberFormat="1" applyFont="1" applyBorder="1" applyAlignment="1">
      <alignment horizontal="center"/>
    </xf>
    <xf numFmtId="1" fontId="0" fillId="0" borderId="10" xfId="72" applyNumberFormat="1" applyFont="1" applyBorder="1" applyAlignment="1" applyProtection="1">
      <alignment horizontal="center"/>
      <protection/>
    </xf>
    <xf numFmtId="1" fontId="0" fillId="0" borderId="11" xfId="72" applyNumberFormat="1" applyFont="1" applyBorder="1" applyAlignment="1" applyProtection="1">
      <alignment horizontal="center"/>
      <protection/>
    </xf>
    <xf numFmtId="21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219" fontId="0" fillId="0" borderId="10" xfId="72" applyNumberFormat="1" applyFont="1" applyBorder="1" applyAlignment="1" applyProtection="1">
      <alignment horizontal="center" vertical="center"/>
      <protection/>
    </xf>
    <xf numFmtId="199" fontId="0" fillId="0" borderId="10" xfId="72" applyFont="1" applyBorder="1" applyAlignment="1" applyProtection="1">
      <alignment horizontal="center" vertical="center"/>
      <protection/>
    </xf>
    <xf numFmtId="14" fontId="0" fillId="0" borderId="10" xfId="72" applyNumberFormat="1" applyFont="1" applyBorder="1" applyAlignment="1">
      <alignment horizontal="center" vertical="center"/>
    </xf>
    <xf numFmtId="4" fontId="0" fillId="0" borderId="10" xfId="72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4" fontId="0" fillId="0" borderId="10" xfId="0" applyNumberFormat="1" applyFont="1" applyBorder="1" applyAlignment="1">
      <alignment/>
    </xf>
    <xf numFmtId="4" fontId="0" fillId="0" borderId="10" xfId="72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39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219" fontId="0" fillId="0" borderId="10" xfId="72" applyNumberFormat="1" applyFont="1" applyFill="1" applyBorder="1" applyAlignment="1" applyProtection="1">
      <alignment horizontal="center"/>
      <protection/>
    </xf>
    <xf numFmtId="14" fontId="0" fillId="0" borderId="10" xfId="72" applyNumberFormat="1" applyFont="1" applyFill="1" applyBorder="1" applyAlignment="1">
      <alignment horizontal="center" vertical="center"/>
    </xf>
    <xf numFmtId="4" fontId="0" fillId="0" borderId="10" xfId="72" applyNumberFormat="1" applyFont="1" applyFill="1" applyBorder="1" applyAlignment="1" applyProtection="1">
      <alignment horizontal="right" vertical="center"/>
      <protection/>
    </xf>
    <xf numFmtId="199" fontId="0" fillId="0" borderId="10" xfId="72" applyFont="1" applyFill="1" applyBorder="1" applyAlignment="1" applyProtection="1">
      <alignment horizontal="center"/>
      <protection/>
    </xf>
    <xf numFmtId="0" fontId="0" fillId="0" borderId="10" xfId="72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39" borderId="10" xfId="0" applyFont="1" applyFill="1" applyBorder="1" applyAlignment="1">
      <alignment horizontal="center" vertical="center"/>
    </xf>
    <xf numFmtId="14" fontId="0" fillId="39" borderId="10" xfId="0" applyNumberFormat="1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14" fontId="0" fillId="39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 applyBorder="1" applyAlignment="1">
      <alignment horizontal="right"/>
    </xf>
    <xf numFmtId="199" fontId="0" fillId="0" borderId="10" xfId="72" applyFont="1" applyBorder="1" applyAlignment="1" applyProtection="1">
      <alignment horizontal="center"/>
      <protection/>
    </xf>
    <xf numFmtId="0" fontId="0" fillId="0" borderId="10" xfId="72" applyNumberFormat="1" applyFont="1" applyBorder="1" applyAlignment="1">
      <alignment horizontal="left"/>
    </xf>
    <xf numFmtId="0" fontId="0" fillId="0" borderId="10" xfId="72" applyNumberFormat="1" applyFont="1" applyBorder="1" applyAlignment="1" applyProtection="1">
      <alignment horizontal="left"/>
      <protection/>
    </xf>
    <xf numFmtId="0" fontId="0" fillId="0" borderId="10" xfId="72" applyNumberFormat="1" applyFont="1" applyBorder="1" applyAlignment="1" applyProtection="1">
      <alignment horizontal="right"/>
      <protection/>
    </xf>
    <xf numFmtId="49" fontId="0" fillId="0" borderId="10" xfId="72" applyNumberFormat="1" applyFont="1" applyBorder="1" applyAlignment="1" applyProtection="1">
      <alignment horizontal="center" vertical="center"/>
      <protection/>
    </xf>
    <xf numFmtId="199" fontId="0" fillId="0" borderId="10" xfId="72" applyFont="1" applyBorder="1" applyAlignment="1" applyProtection="1">
      <alignment horizontal="center" vertical="center"/>
      <protection/>
    </xf>
    <xf numFmtId="49" fontId="0" fillId="0" borderId="10" xfId="72" applyNumberFormat="1" applyFont="1" applyBorder="1" applyAlignment="1">
      <alignment horizontal="left" vertical="center"/>
    </xf>
    <xf numFmtId="49" fontId="0" fillId="0" borderId="10" xfId="72" applyNumberFormat="1" applyFont="1" applyBorder="1" applyAlignment="1" applyProtection="1">
      <alignment horizontal="left" vertical="center"/>
      <protection/>
    </xf>
    <xf numFmtId="49" fontId="0" fillId="0" borderId="10" xfId="72" applyNumberFormat="1" applyFont="1" applyBorder="1" applyAlignment="1" applyProtection="1">
      <alignment horizontal="left"/>
      <protection/>
    </xf>
    <xf numFmtId="49" fontId="0" fillId="0" borderId="11" xfId="72" applyNumberFormat="1" applyFont="1" applyBorder="1" applyAlignment="1" applyProtection="1">
      <alignment horizontal="center"/>
      <protection/>
    </xf>
    <xf numFmtId="49" fontId="0" fillId="0" borderId="11" xfId="72" applyNumberFormat="1" applyFont="1" applyBorder="1" applyAlignment="1">
      <alignment horizontal="left"/>
    </xf>
    <xf numFmtId="49" fontId="0" fillId="0" borderId="11" xfId="72" applyNumberFormat="1" applyFont="1" applyBorder="1" applyAlignment="1" applyProtection="1">
      <alignment horizontal="left"/>
      <protection/>
    </xf>
    <xf numFmtId="0" fontId="0" fillId="0" borderId="11" xfId="72" applyNumberFormat="1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/>
    </xf>
    <xf numFmtId="0" fontId="0" fillId="39" borderId="10" xfId="0" applyFont="1" applyFill="1" applyBorder="1" applyAlignment="1">
      <alignment horizontal="left" vertical="center"/>
    </xf>
    <xf numFmtId="0" fontId="0" fillId="39" borderId="10" xfId="0" applyFont="1" applyFill="1" applyBorder="1" applyAlignment="1">
      <alignment horizontal="right"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10" xfId="72" applyNumberFormat="1" applyFont="1" applyBorder="1" applyAlignment="1" applyProtection="1">
      <alignment horizontal="center"/>
      <protection/>
    </xf>
    <xf numFmtId="49" fontId="0" fillId="0" borderId="10" xfId="72" applyNumberFormat="1" applyFont="1" applyBorder="1" applyAlignment="1">
      <alignment horizontal="left"/>
    </xf>
    <xf numFmtId="14" fontId="0" fillId="0" borderId="10" xfId="72" applyNumberFormat="1" applyFont="1" applyBorder="1" applyAlignment="1">
      <alignment horizontal="center"/>
    </xf>
    <xf numFmtId="4" fontId="0" fillId="0" borderId="10" xfId="72" applyNumberFormat="1" applyFont="1" applyBorder="1" applyAlignment="1" applyProtection="1">
      <alignment horizontal="right" vertical="center"/>
      <protection/>
    </xf>
    <xf numFmtId="199" fontId="0" fillId="0" borderId="11" xfId="72" applyFont="1" applyBorder="1" applyAlignment="1" applyProtection="1">
      <alignment horizontal="center"/>
      <protection/>
    </xf>
    <xf numFmtId="14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49" fontId="0" fillId="0" borderId="10" xfId="72" applyNumberFormat="1" applyFont="1" applyBorder="1" applyAlignment="1" applyProtection="1">
      <alignment horizontal="right"/>
      <protection/>
    </xf>
    <xf numFmtId="219" fontId="0" fillId="0" borderId="10" xfId="0" applyNumberFormat="1" applyFont="1" applyBorder="1" applyAlignment="1">
      <alignment horizontal="center"/>
    </xf>
    <xf numFmtId="4" fontId="0" fillId="0" borderId="10" xfId="72" applyNumberFormat="1" applyFont="1" applyBorder="1" applyAlignment="1" applyProtection="1">
      <alignment horizontal="right"/>
      <protection/>
    </xf>
    <xf numFmtId="0" fontId="0" fillId="0" borderId="10" xfId="72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199" fontId="0" fillId="0" borderId="10" xfId="72" applyFont="1" applyFill="1" applyBorder="1" applyAlignment="1" applyProtection="1">
      <alignment horizontal="center"/>
      <protection/>
    </xf>
    <xf numFmtId="49" fontId="0" fillId="0" borderId="10" xfId="72" applyNumberFormat="1" applyFont="1" applyFill="1" applyBorder="1" applyAlignment="1">
      <alignment horizontal="left"/>
    </xf>
    <xf numFmtId="0" fontId="0" fillId="0" borderId="10" xfId="72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4" fontId="0" fillId="0" borderId="10" xfId="72" applyNumberFormat="1" applyFont="1" applyFill="1" applyBorder="1" applyAlignment="1" applyProtection="1">
      <alignment horizontal="right"/>
      <protection/>
    </xf>
    <xf numFmtId="0" fontId="0" fillId="39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horizontal="right" vertical="center"/>
    </xf>
    <xf numFmtId="199" fontId="0" fillId="0" borderId="10" xfId="72" applyFont="1" applyFill="1" applyBorder="1" applyAlignment="1" applyProtection="1">
      <alignment horizontal="center" vertical="center"/>
      <protection/>
    </xf>
    <xf numFmtId="49" fontId="0" fillId="0" borderId="10" xfId="72" applyNumberFormat="1" applyFont="1" applyFill="1" applyBorder="1" applyAlignment="1">
      <alignment horizontal="left" vertical="center"/>
    </xf>
    <xf numFmtId="14" fontId="0" fillId="0" borderId="10" xfId="0" applyNumberFormat="1" applyFont="1" applyBorder="1" applyAlignment="1">
      <alignment horizontal="center"/>
    </xf>
    <xf numFmtId="4" fontId="0" fillId="0" borderId="11" xfId="72" applyNumberFormat="1" applyFont="1" applyBorder="1" applyAlignment="1">
      <alignment horizontal="right"/>
    </xf>
    <xf numFmtId="1" fontId="0" fillId="0" borderId="11" xfId="72" applyNumberFormat="1" applyFont="1" applyBorder="1" applyAlignment="1" applyProtection="1">
      <alignment horizontal="left"/>
      <protection/>
    </xf>
    <xf numFmtId="49" fontId="0" fillId="0" borderId="10" xfId="72" applyNumberFormat="1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center"/>
    </xf>
    <xf numFmtId="1" fontId="0" fillId="0" borderId="11" xfId="72" applyNumberFormat="1" applyFont="1" applyBorder="1" applyAlignment="1" applyProtection="1">
      <alignment horizontal="center"/>
      <protection/>
    </xf>
    <xf numFmtId="0" fontId="0" fillId="0" borderId="10" xfId="72" applyNumberFormat="1" applyFont="1" applyBorder="1" applyAlignment="1" applyProtection="1">
      <alignment horizontal="center" vertical="center"/>
      <protection/>
    </xf>
    <xf numFmtId="0" fontId="0" fillId="0" borderId="10" xfId="72" applyNumberFormat="1" applyFont="1" applyFill="1" applyBorder="1" applyAlignment="1" applyProtection="1">
      <alignment horizontal="center" vertical="center"/>
      <protection/>
    </xf>
    <xf numFmtId="0" fontId="0" fillId="40" borderId="10" xfId="0" applyFont="1" applyFill="1" applyBorder="1" applyAlignment="1">
      <alignment horizontal="center"/>
    </xf>
    <xf numFmtId="14" fontId="0" fillId="40" borderId="10" xfId="0" applyNumberFormat="1" applyFont="1" applyFill="1" applyBorder="1" applyAlignment="1">
      <alignment horizontal="center"/>
    </xf>
    <xf numFmtId="0" fontId="0" fillId="40" borderId="10" xfId="0" applyFont="1" applyFill="1" applyBorder="1" applyAlignment="1">
      <alignment horizontal="left"/>
    </xf>
    <xf numFmtId="0" fontId="0" fillId="40" borderId="10" xfId="0" applyFont="1" applyFill="1" applyBorder="1" applyAlignment="1">
      <alignment horizontal="right"/>
    </xf>
    <xf numFmtId="49" fontId="0" fillId="0" borderId="10" xfId="72" applyNumberFormat="1" applyFont="1" applyBorder="1" applyAlignment="1" applyProtection="1">
      <alignment vertical="center"/>
      <protection/>
    </xf>
    <xf numFmtId="49" fontId="0" fillId="0" borderId="10" xfId="72" applyNumberFormat="1" applyFont="1" applyBorder="1" applyAlignment="1" applyProtection="1">
      <alignment/>
      <protection/>
    </xf>
    <xf numFmtId="1" fontId="0" fillId="0" borderId="10" xfId="72" applyNumberFormat="1" applyFont="1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>
      <alignment horizontal="center" vertical="center"/>
    </xf>
    <xf numFmtId="49" fontId="0" fillId="0" borderId="11" xfId="72" applyNumberFormat="1" applyFont="1" applyBorder="1" applyAlignment="1">
      <alignment horizontal="left" vertical="center"/>
    </xf>
    <xf numFmtId="0" fontId="0" fillId="0" borderId="11" xfId="72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>
      <alignment horizontal="right"/>
    </xf>
    <xf numFmtId="219" fontId="0" fillId="0" borderId="10" xfId="72" applyNumberFormat="1" applyFont="1" applyBorder="1" applyAlignment="1" applyProtection="1">
      <alignment horizontal="center"/>
      <protection/>
    </xf>
    <xf numFmtId="1" fontId="0" fillId="0" borderId="10" xfId="72" applyNumberFormat="1" applyFont="1" applyBorder="1" applyAlignment="1" applyProtection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0" fillId="0" borderId="10" xfId="72" applyNumberFormat="1" applyFont="1" applyBorder="1" applyAlignment="1" applyProtection="1">
      <alignment horizontal="center" vertical="center"/>
      <protection/>
    </xf>
    <xf numFmtId="0" fontId="0" fillId="0" borderId="10" xfId="72" applyNumberFormat="1" applyFont="1" applyFill="1" applyBorder="1" applyAlignment="1">
      <alignment horizontal="left"/>
    </xf>
    <xf numFmtId="49" fontId="0" fillId="0" borderId="10" xfId="72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219" fontId="0" fillId="0" borderId="10" xfId="0" applyNumberFormat="1" applyFont="1" applyBorder="1" applyAlignment="1" applyProtection="1">
      <alignment horizontal="center"/>
      <protection/>
    </xf>
    <xf numFmtId="4" fontId="0" fillId="0" borderId="1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199" fontId="0" fillId="0" borderId="10" xfId="72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4" fontId="0" fillId="0" borderId="10" xfId="72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219" fontId="0" fillId="0" borderId="10" xfId="72" applyNumberFormat="1" applyFont="1" applyFill="1" applyBorder="1" applyAlignment="1" applyProtection="1">
      <alignment horizontal="center" vertical="center"/>
      <protection/>
    </xf>
    <xf numFmtId="1" fontId="0" fillId="0" borderId="10" xfId="72" applyNumberFormat="1" applyFont="1" applyFill="1" applyBorder="1" applyAlignment="1" applyProtection="1">
      <alignment horizontal="center" vertical="center"/>
      <protection/>
    </xf>
    <xf numFmtId="49" fontId="0" fillId="0" borderId="10" xfId="72" applyNumberFormat="1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40" borderId="10" xfId="0" applyFill="1" applyBorder="1" applyAlignment="1">
      <alignment horizontal="center" vertical="center"/>
    </xf>
    <xf numFmtId="14" fontId="0" fillId="40" borderId="10" xfId="0" applyNumberFormat="1" applyFill="1" applyBorder="1" applyAlignment="1">
      <alignment horizontal="center" vertical="center"/>
    </xf>
    <xf numFmtId="0" fontId="0" fillId="40" borderId="10" xfId="0" applyFont="1" applyFill="1" applyBorder="1" applyAlignment="1">
      <alignment vertical="center"/>
    </xf>
    <xf numFmtId="0" fontId="0" fillId="40" borderId="10" xfId="0" applyFill="1" applyBorder="1" applyAlignment="1">
      <alignment horizontal="right" vertical="center"/>
    </xf>
    <xf numFmtId="0" fontId="0" fillId="40" borderId="10" xfId="0" applyFont="1" applyFill="1" applyBorder="1" applyAlignment="1">
      <alignment horizontal="left" vertical="center"/>
    </xf>
    <xf numFmtId="0" fontId="0" fillId="40" borderId="10" xfId="0" applyFont="1" applyFill="1" applyBorder="1" applyAlignment="1">
      <alignment horizontal="right"/>
    </xf>
    <xf numFmtId="0" fontId="0" fillId="40" borderId="10" xfId="0" applyFill="1" applyBorder="1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" fontId="0" fillId="0" borderId="0" xfId="0" applyNumberFormat="1" applyFont="1" applyAlignment="1">
      <alignment horizontal="right"/>
    </xf>
    <xf numFmtId="0" fontId="0" fillId="4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4" fontId="0" fillId="0" borderId="10" xfId="72" applyNumberFormat="1" applyFont="1" applyBorder="1" applyAlignment="1">
      <alignment horizontal="center" vertical="center"/>
    </xf>
    <xf numFmtId="199" fontId="0" fillId="0" borderId="11" xfId="72" applyFont="1" applyBorder="1" applyAlignment="1" applyProtection="1">
      <alignment horizontal="center" vertical="center"/>
      <protection/>
    </xf>
    <xf numFmtId="4" fontId="0" fillId="0" borderId="11" xfId="72" applyNumberFormat="1" applyFont="1" applyBorder="1" applyAlignment="1" applyProtection="1">
      <alignment horizontal="right"/>
      <protection/>
    </xf>
    <xf numFmtId="1" fontId="0" fillId="0" borderId="11" xfId="72" applyNumberFormat="1" applyFont="1" applyBorder="1" applyAlignment="1" applyProtection="1">
      <alignment horizontal="center" vertical="center"/>
      <protection/>
    </xf>
    <xf numFmtId="0" fontId="0" fillId="0" borderId="11" xfId="72" applyNumberFormat="1" applyFont="1" applyBorder="1" applyAlignment="1" applyProtection="1">
      <alignment horizontal="center" vertical="center"/>
      <protection/>
    </xf>
    <xf numFmtId="49" fontId="0" fillId="0" borderId="11" xfId="72" applyNumberFormat="1" applyFont="1" applyBorder="1" applyAlignment="1" applyProtection="1">
      <alignment vertical="center"/>
      <protection/>
    </xf>
    <xf numFmtId="4" fontId="0" fillId="0" borderId="10" xfId="0" applyNumberFormat="1" applyFont="1" applyBorder="1" applyAlignment="1">
      <alignment horizontal="right"/>
    </xf>
    <xf numFmtId="49" fontId="0" fillId="0" borderId="10" xfId="72" applyNumberFormat="1" applyFont="1" applyFill="1" applyBorder="1" applyAlignment="1" applyProtection="1">
      <alignment horizontal="right"/>
      <protection/>
    </xf>
    <xf numFmtId="219" fontId="0" fillId="0" borderId="11" xfId="72" applyNumberFormat="1" applyFont="1" applyBorder="1" applyAlignment="1" applyProtection="1">
      <alignment horizontal="center"/>
      <protection/>
    </xf>
    <xf numFmtId="14" fontId="0" fillId="0" borderId="11" xfId="72" applyNumberFormat="1" applyFont="1" applyBorder="1" applyAlignment="1">
      <alignment horizontal="center" vertical="center"/>
    </xf>
    <xf numFmtId="4" fontId="0" fillId="0" borderId="11" xfId="72" applyNumberFormat="1" applyFont="1" applyBorder="1" applyAlignment="1" applyProtection="1">
      <alignment horizontal="right" vertical="center"/>
      <protection/>
    </xf>
    <xf numFmtId="4" fontId="0" fillId="0" borderId="11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11" xfId="72" applyNumberFormat="1" applyFont="1" applyBorder="1" applyAlignment="1" applyProtection="1">
      <alignment horizontal="center" vertical="center"/>
      <protection/>
    </xf>
    <xf numFmtId="49" fontId="0" fillId="0" borderId="15" xfId="72" applyNumberFormat="1" applyFont="1" applyFill="1" applyBorder="1" applyAlignment="1">
      <alignment horizontal="left" vertical="center"/>
    </xf>
    <xf numFmtId="0" fontId="0" fillId="0" borderId="10" xfId="72" applyNumberFormat="1" applyFont="1" applyBorder="1" applyAlignment="1" applyProtection="1">
      <alignment horizontal="left" vertical="center"/>
      <protection/>
    </xf>
    <xf numFmtId="0" fontId="0" fillId="0" borderId="15" xfId="72" applyNumberFormat="1" applyFont="1" applyFill="1" applyBorder="1" applyAlignment="1" applyProtection="1">
      <alignment horizontal="center" vertical="center"/>
      <protection/>
    </xf>
    <xf numFmtId="0" fontId="0" fillId="4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 horizontal="left"/>
    </xf>
    <xf numFmtId="219" fontId="0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4" fontId="0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4" fontId="0" fillId="0" borderId="11" xfId="0" applyNumberFormat="1" applyFont="1" applyBorder="1" applyAlignment="1" applyProtection="1">
      <alignment/>
      <protection/>
    </xf>
    <xf numFmtId="219" fontId="0" fillId="0" borderId="10" xfId="0" applyNumberFormat="1" applyFont="1" applyBorder="1" applyAlignment="1">
      <alignment horizontal="center" vertical="center"/>
    </xf>
    <xf numFmtId="4" fontId="0" fillId="0" borderId="10" xfId="72" applyNumberFormat="1" applyFont="1" applyFill="1" applyBorder="1" applyAlignment="1" applyProtection="1">
      <alignment horizontal="right" vertical="center"/>
      <protection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0" fillId="0" borderId="10" xfId="72" applyNumberFormat="1" applyFont="1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21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219" fontId="0" fillId="0" borderId="0" xfId="0" applyNumberFormat="1" applyFont="1" applyAlignment="1">
      <alignment horizontal="center"/>
    </xf>
    <xf numFmtId="199" fontId="1" fillId="0" borderId="10" xfId="72" applyFont="1" applyBorder="1" applyAlignment="1" applyProtection="1">
      <alignment horizontal="center"/>
      <protection/>
    </xf>
    <xf numFmtId="219" fontId="0" fillId="0" borderId="10" xfId="72" applyNumberFormat="1" applyFont="1" applyFill="1" applyBorder="1" applyAlignment="1" applyProtection="1">
      <alignment horizontal="center"/>
      <protection/>
    </xf>
    <xf numFmtId="219" fontId="0" fillId="0" borderId="10" xfId="0" applyNumberFormat="1" applyFont="1" applyFill="1" applyBorder="1" applyAlignment="1">
      <alignment horizontal="center"/>
    </xf>
    <xf numFmtId="199" fontId="1" fillId="0" borderId="10" xfId="72" applyFont="1" applyBorder="1" applyAlignment="1">
      <alignment horizontal="center"/>
    </xf>
    <xf numFmtId="219" fontId="1" fillId="0" borderId="11" xfId="72" applyNumberFormat="1" applyFont="1" applyBorder="1" applyAlignment="1" applyProtection="1">
      <alignment horizontal="center"/>
      <protection/>
    </xf>
    <xf numFmtId="199" fontId="1" fillId="0" borderId="11" xfId="72" applyFont="1" applyBorder="1" applyAlignment="1" applyProtection="1">
      <alignment horizontal="center"/>
      <protection/>
    </xf>
    <xf numFmtId="199" fontId="1" fillId="0" borderId="11" xfId="72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14" fontId="0" fillId="0" borderId="11" xfId="72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" fontId="0" fillId="0" borderId="10" xfId="72" applyNumberFormat="1" applyFont="1" applyFill="1" applyBorder="1" applyAlignment="1" applyProtection="1">
      <alignment horizontal="right" vertical="center"/>
      <protection/>
    </xf>
    <xf numFmtId="1" fontId="0" fillId="0" borderId="10" xfId="72" applyNumberFormat="1" applyFont="1" applyBorder="1" applyAlignment="1">
      <alignment horizontal="center"/>
    </xf>
    <xf numFmtId="1" fontId="0" fillId="0" borderId="10" xfId="72" applyNumberFormat="1" applyFont="1" applyBorder="1" applyAlignment="1">
      <alignment horizontal="center"/>
    </xf>
    <xf numFmtId="1" fontId="0" fillId="0" borderId="10" xfId="72" applyNumberFormat="1" applyFont="1" applyBorder="1" applyAlignment="1">
      <alignment horizontal="center" vertical="center"/>
    </xf>
    <xf numFmtId="1" fontId="0" fillId="0" borderId="10" xfId="72" applyNumberFormat="1" applyFont="1" applyFill="1" applyBorder="1" applyAlignment="1">
      <alignment horizontal="center" vertical="center"/>
    </xf>
    <xf numFmtId="1" fontId="0" fillId="0" borderId="10" xfId="72" applyNumberFormat="1" applyFont="1" applyBorder="1" applyAlignment="1">
      <alignment horizontal="center" vertical="center"/>
    </xf>
    <xf numFmtId="1" fontId="0" fillId="0" borderId="11" xfId="72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0" fillId="0" borderId="10" xfId="72" applyNumberFormat="1" applyFont="1" applyFill="1" applyBorder="1" applyAlignment="1" applyProtection="1">
      <alignment horizontal="left" vertical="center"/>
      <protection/>
    </xf>
    <xf numFmtId="14" fontId="0" fillId="0" borderId="10" xfId="72" applyNumberFormat="1" applyFont="1" applyBorder="1" applyAlignment="1">
      <alignment horizontal="left" vertical="center"/>
    </xf>
    <xf numFmtId="14" fontId="0" fillId="0" borderId="10" xfId="72" applyNumberFormat="1" applyFont="1" applyBorder="1" applyAlignment="1">
      <alignment horizontal="left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4" fontId="0" fillId="0" borderId="10" xfId="0" applyNumberFormat="1" applyFont="1" applyBorder="1" applyAlignment="1">
      <alignment horizontal="left"/>
    </xf>
    <xf numFmtId="0" fontId="0" fillId="0" borderId="11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left"/>
      <protection/>
    </xf>
    <xf numFmtId="49" fontId="0" fillId="0" borderId="0" xfId="0" applyNumberFormat="1" applyFont="1" applyAlignment="1">
      <alignment horizontal="right"/>
    </xf>
    <xf numFmtId="0" fontId="0" fillId="0" borderId="10" xfId="0" applyNumberFormat="1" applyFont="1" applyBorder="1" applyAlignment="1">
      <alignment horizontal="center"/>
    </xf>
    <xf numFmtId="0" fontId="0" fillId="0" borderId="10" xfId="72" applyNumberFormat="1" applyFont="1" applyBorder="1" applyAlignment="1">
      <alignment horizontal="left" vertical="center"/>
    </xf>
    <xf numFmtId="14" fontId="0" fillId="0" borderId="10" xfId="0" applyNumberFormat="1" applyFont="1" applyBorder="1" applyAlignment="1" applyProtection="1">
      <alignment horizontal="left"/>
      <protection/>
    </xf>
    <xf numFmtId="14" fontId="0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6" fontId="0" fillId="0" borderId="10" xfId="0" applyNumberFormat="1" applyFont="1" applyBorder="1" applyAlignment="1">
      <alignment horizontal="right"/>
    </xf>
    <xf numFmtId="17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right" vertical="center"/>
    </xf>
    <xf numFmtId="1" fontId="0" fillId="0" borderId="10" xfId="72" applyNumberFormat="1" applyFont="1" applyBorder="1" applyAlignment="1" applyProtection="1">
      <alignment horizontal="right" vertical="center"/>
      <protection/>
    </xf>
    <xf numFmtId="1" fontId="0" fillId="0" borderId="10" xfId="72" applyNumberFormat="1" applyFont="1" applyBorder="1" applyAlignment="1">
      <alignment horizontal="right"/>
    </xf>
    <xf numFmtId="1" fontId="0" fillId="0" borderId="10" xfId="72" applyNumberFormat="1" applyFont="1" applyBorder="1" applyAlignment="1">
      <alignment horizontal="right" vertical="center"/>
    </xf>
    <xf numFmtId="1" fontId="0" fillId="0" borderId="11" xfId="72" applyNumberFormat="1" applyFont="1" applyBorder="1" applyAlignment="1">
      <alignment horizontal="right" vertical="center"/>
    </xf>
    <xf numFmtId="1" fontId="0" fillId="0" borderId="10" xfId="72" applyNumberFormat="1" applyFont="1" applyBorder="1" applyAlignment="1">
      <alignment horizontal="right" vertical="center"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72" applyNumberFormat="1" applyFon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>
      <alignment horizontal="left"/>
    </xf>
    <xf numFmtId="16" fontId="0" fillId="0" borderId="10" xfId="0" applyNumberFormat="1" applyFont="1" applyBorder="1" applyAlignment="1">
      <alignment horizontal="left"/>
    </xf>
    <xf numFmtId="17" fontId="0" fillId="0" borderId="10" xfId="0" applyNumberFormat="1" applyFont="1" applyBorder="1" applyAlignment="1">
      <alignment horizontal="left"/>
    </xf>
    <xf numFmtId="49" fontId="0" fillId="0" borderId="11" xfId="0" applyNumberFormat="1" applyFont="1" applyBorder="1" applyAlignment="1" applyProtection="1">
      <alignment horizontal="left"/>
      <protection/>
    </xf>
    <xf numFmtId="0" fontId="0" fillId="0" borderId="10" xfId="72" applyNumberFormat="1" applyFont="1" applyBorder="1" applyAlignment="1">
      <alignment horizontal="left" vertical="center"/>
    </xf>
    <xf numFmtId="0" fontId="0" fillId="0" borderId="10" xfId="72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right" vertical="center"/>
    </xf>
    <xf numFmtId="14" fontId="0" fillId="0" borderId="10" xfId="72" applyNumberFormat="1" applyFont="1" applyBorder="1" applyAlignment="1" applyProtection="1">
      <alignment horizontal="left"/>
      <protection/>
    </xf>
    <xf numFmtId="2" fontId="0" fillId="0" borderId="10" xfId="72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 horizontal="center" vertical="center"/>
    </xf>
    <xf numFmtId="14" fontId="0" fillId="0" borderId="10" xfId="72" applyNumberFormat="1" applyFont="1" applyFill="1" applyBorder="1" applyAlignment="1">
      <alignment horizontal="center" vertical="center"/>
    </xf>
    <xf numFmtId="0" fontId="0" fillId="0" borderId="11" xfId="72" applyNumberFormat="1" applyFont="1" applyFill="1" applyBorder="1" applyAlignment="1" applyProtection="1">
      <alignment horizontal="center" vertical="center"/>
      <protection/>
    </xf>
    <xf numFmtId="14" fontId="0" fillId="40" borderId="10" xfId="0" applyNumberFormat="1" applyFont="1" applyFill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1" fontId="0" fillId="0" borderId="10" xfId="72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right"/>
    </xf>
    <xf numFmtId="14" fontId="0" fillId="4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right"/>
    </xf>
    <xf numFmtId="0" fontId="0" fillId="0" borderId="10" xfId="72" applyNumberFormat="1" applyFont="1" applyFill="1" applyBorder="1" applyAlignment="1" applyProtection="1">
      <alignment horizontal="center"/>
      <protection/>
    </xf>
    <xf numFmtId="1" fontId="0" fillId="0" borderId="20" xfId="0" applyNumberFormat="1" applyFont="1" applyBorder="1" applyAlignment="1">
      <alignment horizontal="center"/>
    </xf>
    <xf numFmtId="1" fontId="0" fillId="0" borderId="10" xfId="72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14" fontId="0" fillId="0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14" fontId="0" fillId="0" borderId="10" xfId="0" applyNumberFormat="1" applyFont="1" applyBorder="1" applyAlignment="1">
      <alignment horizontal="left" vertical="center"/>
    </xf>
    <xf numFmtId="219" fontId="1" fillId="0" borderId="21" xfId="0" applyNumberFormat="1" applyFont="1" applyBorder="1" applyAlignment="1" applyProtection="1">
      <alignment horizontal="center"/>
      <protection/>
    </xf>
    <xf numFmtId="219" fontId="1" fillId="0" borderId="22" xfId="72" applyNumberFormat="1" applyFont="1" applyBorder="1" applyAlignment="1" applyProtection="1">
      <alignment horizontal="center"/>
      <protection/>
    </xf>
    <xf numFmtId="219" fontId="0" fillId="0" borderId="11" xfId="72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72" applyNumberFormat="1" applyFont="1" applyBorder="1" applyAlignment="1">
      <alignment horizontal="left"/>
    </xf>
    <xf numFmtId="0" fontId="0" fillId="0" borderId="11" xfId="72" applyNumberFormat="1" applyFont="1" applyBorder="1" applyAlignment="1" applyProtection="1">
      <alignment horizontal="left"/>
      <protection/>
    </xf>
    <xf numFmtId="0" fontId="0" fillId="0" borderId="11" xfId="0" applyFont="1" applyBorder="1" applyAlignment="1">
      <alignment horizontal="right"/>
    </xf>
    <xf numFmtId="14" fontId="0" fillId="0" borderId="11" xfId="0" applyNumberFormat="1" applyFont="1" applyBorder="1" applyAlignment="1">
      <alignment/>
    </xf>
    <xf numFmtId="9" fontId="1" fillId="0" borderId="10" xfId="0" applyNumberFormat="1" applyFont="1" applyBorder="1" applyAlignment="1">
      <alignment horizontal="center"/>
    </xf>
    <xf numFmtId="4" fontId="1" fillId="0" borderId="10" xfId="72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199" fontId="1" fillId="0" borderId="22" xfId="72" applyFont="1" applyBorder="1" applyAlignment="1" applyProtection="1">
      <alignment horizontal="center"/>
      <protection/>
    </xf>
    <xf numFmtId="199" fontId="1" fillId="0" borderId="22" xfId="72" applyFont="1" applyBorder="1" applyAlignment="1">
      <alignment horizontal="center"/>
    </xf>
    <xf numFmtId="199" fontId="1" fillId="0" borderId="23" xfId="72" applyFont="1" applyBorder="1" applyAlignment="1">
      <alignment horizontal="center"/>
    </xf>
    <xf numFmtId="0" fontId="1" fillId="0" borderId="24" xfId="72" applyNumberFormat="1" applyFont="1" applyBorder="1" applyAlignment="1">
      <alignment horizontal="center"/>
    </xf>
    <xf numFmtId="4" fontId="1" fillId="0" borderId="25" xfId="0" applyNumberFormat="1" applyFont="1" applyBorder="1" applyAlignment="1" applyProtection="1">
      <alignment horizontal="center"/>
      <protection/>
    </xf>
    <xf numFmtId="4" fontId="1" fillId="0" borderId="0" xfId="72" applyNumberFormat="1" applyFont="1" applyBorder="1" applyAlignment="1" applyProtection="1">
      <alignment horizontal="center"/>
      <protection/>
    </xf>
    <xf numFmtId="4" fontId="1" fillId="0" borderId="21" xfId="0" applyNumberFormat="1" applyFont="1" applyBorder="1" applyAlignment="1" applyProtection="1">
      <alignment horizontal="center"/>
      <protection/>
    </xf>
    <xf numFmtId="4" fontId="1" fillId="0" borderId="22" xfId="72" applyNumberFormat="1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199" fontId="1" fillId="0" borderId="0" xfId="72" applyFont="1" applyBorder="1" applyAlignment="1" applyProtection="1">
      <alignment horizontal="center"/>
      <protection/>
    </xf>
    <xf numFmtId="4" fontId="1" fillId="0" borderId="26" xfId="72" applyNumberFormat="1" applyFont="1" applyBorder="1" applyAlignment="1" applyProtection="1">
      <alignment horizontal="centerContinuous"/>
      <protection/>
    </xf>
    <xf numFmtId="4" fontId="1" fillId="0" borderId="27" xfId="0" applyNumberFormat="1" applyFont="1" applyBorder="1" applyAlignment="1">
      <alignment horizontal="centerContinuous"/>
    </xf>
    <xf numFmtId="4" fontId="1" fillId="0" borderId="23" xfId="72" applyNumberFormat="1" applyFont="1" applyBorder="1" applyAlignment="1" applyProtection="1">
      <alignment horizontal="center"/>
      <protection/>
    </xf>
    <xf numFmtId="4" fontId="1" fillId="0" borderId="24" xfId="72" applyNumberFormat="1" applyFont="1" applyBorder="1" applyAlignment="1" applyProtection="1">
      <alignment horizontal="center"/>
      <protection/>
    </xf>
    <xf numFmtId="49" fontId="1" fillId="0" borderId="21" xfId="0" applyNumberFormat="1" applyFont="1" applyBorder="1" applyAlignment="1" applyProtection="1">
      <alignment horizontal="center"/>
      <protection/>
    </xf>
    <xf numFmtId="49" fontId="1" fillId="0" borderId="22" xfId="72" applyNumberFormat="1" applyFont="1" applyBorder="1" applyAlignment="1">
      <alignment horizontal="center"/>
    </xf>
    <xf numFmtId="49" fontId="1" fillId="0" borderId="22" xfId="72" applyNumberFormat="1" applyFont="1" applyBorder="1" applyAlignment="1" applyProtection="1">
      <alignment horizontal="left"/>
      <protection/>
    </xf>
    <xf numFmtId="9" fontId="1" fillId="0" borderId="28" xfId="0" applyNumberFormat="1" applyFont="1" applyBorder="1" applyAlignment="1">
      <alignment horizontal="center"/>
    </xf>
    <xf numFmtId="9" fontId="1" fillId="0" borderId="29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19" fontId="0" fillId="0" borderId="11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/>
    </xf>
    <xf numFmtId="1" fontId="0" fillId="0" borderId="11" xfId="72" applyNumberFormat="1" applyFont="1" applyFill="1" applyBorder="1" applyAlignment="1" applyProtection="1">
      <alignment horizontal="right" vertical="center"/>
      <protection/>
    </xf>
    <xf numFmtId="0" fontId="0" fillId="0" borderId="11" xfId="72" applyNumberFormat="1" applyFont="1" applyFill="1" applyBorder="1" applyAlignment="1" applyProtection="1">
      <alignment horizontal="left" vertical="center"/>
      <protection/>
    </xf>
    <xf numFmtId="1" fontId="1" fillId="0" borderId="23" xfId="72" applyNumberFormat="1" applyFont="1" applyBorder="1" applyAlignment="1">
      <alignment horizontal="center"/>
    </xf>
    <xf numFmtId="199" fontId="1" fillId="0" borderId="24" xfId="72" applyFont="1" applyBorder="1" applyAlignment="1">
      <alignment horizontal="center"/>
    </xf>
    <xf numFmtId="4" fontId="0" fillId="0" borderId="11" xfId="72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1" fillId="0" borderId="30" xfId="0" applyNumberFormat="1" applyFont="1" applyBorder="1" applyAlignment="1">
      <alignment horizontal="centerContinuous"/>
    </xf>
    <xf numFmtId="4" fontId="1" fillId="0" borderId="31" xfId="72" applyNumberFormat="1" applyFont="1" applyBorder="1" applyAlignment="1" applyProtection="1">
      <alignment horizontal="center"/>
      <protection/>
    </xf>
    <xf numFmtId="49" fontId="0" fillId="0" borderId="11" xfId="0" applyNumberFormat="1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0" borderId="11" xfId="72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Border="1" applyAlignment="1">
      <alignment/>
    </xf>
    <xf numFmtId="219" fontId="1" fillId="0" borderId="21" xfId="0" applyNumberFormat="1" applyFont="1" applyBorder="1" applyAlignment="1">
      <alignment horizontal="center"/>
    </xf>
    <xf numFmtId="219" fontId="1" fillId="0" borderId="31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199" fontId="1" fillId="0" borderId="24" xfId="72" applyFont="1" applyBorder="1" applyAlignment="1">
      <alignment horizontal="left"/>
    </xf>
    <xf numFmtId="0" fontId="0" fillId="0" borderId="11" xfId="0" applyFont="1" applyFill="1" applyBorder="1" applyAlignment="1">
      <alignment/>
    </xf>
    <xf numFmtId="0" fontId="1" fillId="0" borderId="21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11" xfId="0" applyFont="1" applyFill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1" fillId="0" borderId="21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49" fontId="1" fillId="0" borderId="24" xfId="72" applyNumberFormat="1" applyFont="1" applyBorder="1" applyAlignment="1">
      <alignment horizontal="left"/>
    </xf>
    <xf numFmtId="4" fontId="0" fillId="0" borderId="30" xfId="0" applyNumberFormat="1" applyFont="1" applyBorder="1" applyAlignment="1" applyProtection="1">
      <alignment/>
      <protection/>
    </xf>
    <xf numFmtId="0" fontId="1" fillId="0" borderId="31" xfId="0" applyFont="1" applyBorder="1" applyAlignment="1" applyProtection="1">
      <alignment horizontal="center"/>
      <protection/>
    </xf>
    <xf numFmtId="0" fontId="0" fillId="0" borderId="30" xfId="0" applyFont="1" applyBorder="1" applyAlignment="1">
      <alignment horizontal="left"/>
    </xf>
    <xf numFmtId="0" fontId="0" fillId="0" borderId="21" xfId="0" applyFont="1" applyBorder="1" applyAlignment="1">
      <alignment horizontal="right"/>
    </xf>
    <xf numFmtId="14" fontId="0" fillId="0" borderId="21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49" fontId="0" fillId="0" borderId="33" xfId="0" applyNumberFormat="1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1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39" borderId="10" xfId="0" applyFont="1" applyFill="1" applyBorder="1" applyAlignment="1">
      <alignment horizontal="center" vertical="center"/>
    </xf>
    <xf numFmtId="14" fontId="0" fillId="0" borderId="0" xfId="0" applyNumberFormat="1" applyFont="1" applyAlignment="1">
      <alignment/>
    </xf>
    <xf numFmtId="4" fontId="0" fillId="0" borderId="11" xfId="72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>
      <alignment/>
    </xf>
    <xf numFmtId="1" fontId="0" fillId="0" borderId="11" xfId="72" applyNumberFormat="1" applyFont="1" applyFill="1" applyBorder="1" applyAlignment="1" applyProtection="1">
      <alignment horizontal="center"/>
      <protection/>
    </xf>
    <xf numFmtId="1" fontId="0" fillId="0" borderId="10" xfId="72" applyNumberFormat="1" applyFont="1" applyBorder="1" applyAlignment="1" applyProtection="1">
      <alignment horizontal="left"/>
      <protection/>
    </xf>
    <xf numFmtId="49" fontId="0" fillId="0" borderId="11" xfId="72" applyNumberFormat="1" applyFont="1" applyBorder="1" applyAlignment="1" applyProtection="1">
      <alignment horizontal="right"/>
      <protection/>
    </xf>
    <xf numFmtId="49" fontId="0" fillId="0" borderId="10" xfId="72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20" xfId="0" applyNumberFormat="1" applyFont="1" applyBorder="1" applyAlignment="1">
      <alignment horizontal="right"/>
    </xf>
    <xf numFmtId="49" fontId="0" fillId="0" borderId="10" xfId="72" applyNumberFormat="1" applyFont="1" applyBorder="1" applyAlignment="1">
      <alignment horizontal="right"/>
    </xf>
    <xf numFmtId="49" fontId="0" fillId="0" borderId="10" xfId="72" applyNumberFormat="1" applyFont="1" applyBorder="1" applyAlignment="1">
      <alignment horizontal="right" vertical="center"/>
    </xf>
    <xf numFmtId="49" fontId="0" fillId="0" borderId="10" xfId="72" applyNumberFormat="1" applyFont="1" applyFill="1" applyBorder="1" applyAlignment="1">
      <alignment horizontal="right" vertical="center"/>
    </xf>
    <xf numFmtId="49" fontId="0" fillId="0" borderId="11" xfId="72" applyNumberFormat="1" applyFont="1" applyBorder="1" applyAlignment="1">
      <alignment horizontal="right" vertical="center"/>
    </xf>
    <xf numFmtId="16" fontId="0" fillId="0" borderId="10" xfId="72" applyNumberFormat="1" applyFont="1" applyBorder="1" applyAlignment="1" applyProtection="1">
      <alignment horizontal="left" vertical="center"/>
      <protection/>
    </xf>
    <xf numFmtId="1" fontId="0" fillId="0" borderId="10" xfId="72" applyNumberFormat="1" applyFont="1" applyBorder="1" applyAlignment="1">
      <alignment horizontal="left" vertical="center"/>
    </xf>
    <xf numFmtId="1" fontId="0" fillId="0" borderId="11" xfId="72" applyNumberFormat="1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right"/>
    </xf>
    <xf numFmtId="9" fontId="1" fillId="0" borderId="21" xfId="0" applyNumberFormat="1" applyFont="1" applyBorder="1" applyAlignment="1">
      <alignment horizontal="center"/>
    </xf>
    <xf numFmtId="9" fontId="1" fillId="0" borderId="22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/>
    </xf>
    <xf numFmtId="14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6" fontId="0" fillId="0" borderId="10" xfId="72" applyNumberFormat="1" applyFont="1" applyBorder="1" applyAlignment="1">
      <alignment horizontal="left" vertical="center"/>
    </xf>
    <xf numFmtId="3" fontId="0" fillId="0" borderId="10" xfId="0" applyNumberFormat="1" applyFill="1" applyBorder="1" applyAlignment="1">
      <alignment/>
    </xf>
    <xf numFmtId="0" fontId="0" fillId="0" borderId="0" xfId="0" applyFont="1" applyAlignment="1">
      <alignment horizontal="center"/>
    </xf>
    <xf numFmtId="16" fontId="0" fillId="0" borderId="10" xfId="0" applyNumberFormat="1" applyFont="1" applyBorder="1" applyAlignment="1">
      <alignment/>
    </xf>
    <xf numFmtId="213" fontId="0" fillId="0" borderId="10" xfId="0" applyNumberFormat="1" applyFont="1" applyBorder="1" applyAlignment="1">
      <alignment/>
    </xf>
    <xf numFmtId="14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Font="1" applyFill="1" applyBorder="1" applyAlignment="1">
      <alignment/>
    </xf>
    <xf numFmtId="21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1" fontId="0" fillId="0" borderId="12" xfId="72" applyNumberFormat="1" applyFont="1" applyFill="1" applyBorder="1" applyAlignment="1">
      <alignment horizontal="center" vertical="center"/>
    </xf>
    <xf numFmtId="49" fontId="0" fillId="0" borderId="12" xfId="72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/>
    </xf>
    <xf numFmtId="4" fontId="0" fillId="0" borderId="12" xfId="72" applyNumberFormat="1" applyFont="1" applyFill="1" applyBorder="1" applyAlignment="1" applyProtection="1">
      <alignment horizontal="right" vertical="center"/>
      <protection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49" fontId="0" fillId="0" borderId="12" xfId="72" applyNumberFormat="1" applyFont="1" applyFill="1" applyBorder="1" applyAlignment="1">
      <alignment horizontal="left" vertical="center"/>
    </xf>
    <xf numFmtId="0" fontId="0" fillId="0" borderId="12" xfId="72" applyNumberFormat="1" applyFont="1" applyBorder="1" applyAlignment="1" applyProtection="1">
      <alignment horizontal="center" vertical="center"/>
      <protection/>
    </xf>
    <xf numFmtId="49" fontId="0" fillId="0" borderId="12" xfId="72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1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219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0" fontId="1" fillId="0" borderId="26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21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72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/>
    </xf>
    <xf numFmtId="4" fontId="0" fillId="0" borderId="0" xfId="72" applyNumberFormat="1" applyFont="1" applyFill="1" applyBorder="1" applyAlignment="1" applyProtection="1">
      <alignment horizontal="right" vertical="center"/>
      <protection/>
    </xf>
    <xf numFmtId="49" fontId="0" fillId="0" borderId="0" xfId="72" applyNumberFormat="1" applyFont="1" applyFill="1" applyBorder="1" applyAlignment="1">
      <alignment horizontal="left" vertical="center"/>
    </xf>
    <xf numFmtId="49" fontId="0" fillId="0" borderId="0" xfId="72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72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center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/>
      <protection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elda vinculada 2" xfId="37"/>
    <cellStyle name="Encabezado 1" xfId="38"/>
    <cellStyle name="Encabezado 4" xfId="39"/>
    <cellStyle name="Énfasis 1" xfId="40"/>
    <cellStyle name="Énfasis 2" xfId="41"/>
    <cellStyle name="Énfasis 3" xfId="42"/>
    <cellStyle name="Énfasis1" xfId="43"/>
    <cellStyle name="Énfasis1 - 20%" xfId="44"/>
    <cellStyle name="Énfasis1 - 40%" xfId="45"/>
    <cellStyle name="Énfasis1 - 60%" xfId="46"/>
    <cellStyle name="Énfasis2" xfId="47"/>
    <cellStyle name="Énfasis2 - 20%" xfId="48"/>
    <cellStyle name="Énfasis2 - 40%" xfId="49"/>
    <cellStyle name="Énfasis2 - 60%" xfId="50"/>
    <cellStyle name="Énfasis3" xfId="51"/>
    <cellStyle name="Énfasis3 - 20%" xfId="52"/>
    <cellStyle name="Énfasis3 - 40%" xfId="53"/>
    <cellStyle name="Énfasis3 - 60%" xfId="54"/>
    <cellStyle name="Énfasis4" xfId="55"/>
    <cellStyle name="Énfasis4 - 20%" xfId="56"/>
    <cellStyle name="Énfasis4 - 40%" xfId="57"/>
    <cellStyle name="Énfasis4 - 60%" xfId="58"/>
    <cellStyle name="Énfasis5" xfId="59"/>
    <cellStyle name="Énfasis5 - 20%" xfId="60"/>
    <cellStyle name="Énfasis5 - 40%" xfId="61"/>
    <cellStyle name="Énfasis5 - 60%" xfId="62"/>
    <cellStyle name="Énfasis6" xfId="63"/>
    <cellStyle name="Énfasis6 - 20%" xfId="64"/>
    <cellStyle name="Énfasis6 - 40%" xfId="65"/>
    <cellStyle name="Énfasis6 - 60%" xfId="66"/>
    <cellStyle name="Entrada" xfId="67"/>
    <cellStyle name="Hyperlink" xfId="68"/>
    <cellStyle name="Followed Hyperlink" xfId="69"/>
    <cellStyle name="Incorrecto" xfId="70"/>
    <cellStyle name="Comma" xfId="71"/>
    <cellStyle name="Comma [0]" xfId="72"/>
    <cellStyle name="Currency" xfId="73"/>
    <cellStyle name="Currency [0]" xfId="74"/>
    <cellStyle name="Neutral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ítulo de hoja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W92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2.75"/>
  <cols>
    <col min="1" max="1" width="6.7109375" style="220" customWidth="1"/>
    <col min="2" max="2" width="10.140625" style="40" bestFit="1" customWidth="1"/>
    <col min="3" max="3" width="17.00390625" style="40" bestFit="1" customWidth="1"/>
    <col min="4" max="4" width="10.140625" style="40" bestFit="1" customWidth="1"/>
    <col min="5" max="5" width="6.00390625" style="40" bestFit="1" customWidth="1"/>
    <col min="6" max="6" width="42.421875" style="1" bestFit="1" customWidth="1"/>
    <col min="7" max="7" width="9.7109375" style="40" customWidth="1"/>
    <col min="8" max="8" width="13.7109375" style="24" bestFit="1" customWidth="1"/>
    <col min="9" max="9" width="12.7109375" style="1" hidden="1" customWidth="1"/>
    <col min="10" max="10" width="12.7109375" style="1" customWidth="1"/>
    <col min="11" max="11" width="7.28125" style="1" hidden="1" customWidth="1"/>
    <col min="12" max="12" width="16.421875" style="24" bestFit="1" customWidth="1"/>
    <col min="13" max="13" width="13.7109375" style="24" customWidth="1"/>
    <col min="14" max="14" width="72.28125" style="1" bestFit="1" customWidth="1"/>
    <col min="15" max="15" width="10.7109375" style="40" bestFit="1" customWidth="1"/>
    <col min="16" max="16" width="12.7109375" style="40" bestFit="1" customWidth="1"/>
    <col min="17" max="17" width="7.57421875" style="40" customWidth="1"/>
    <col min="18" max="18" width="92.421875" style="1" bestFit="1" customWidth="1"/>
    <col min="19" max="19" width="74.57421875" style="56" bestFit="1" customWidth="1"/>
    <col min="20" max="20" width="65.140625" style="57" bestFit="1" customWidth="1"/>
    <col min="21" max="21" width="54.140625" style="1" bestFit="1" customWidth="1"/>
    <col min="22" max="22" width="12.7109375" style="1" hidden="1" customWidth="1"/>
    <col min="23" max="23" width="11.7109375" style="1" hidden="1" customWidth="1"/>
    <col min="24" max="24" width="0" style="35" hidden="1" customWidth="1"/>
    <col min="25" max="25" width="15.7109375" style="219" bestFit="1" customWidth="1"/>
    <col min="26" max="26" width="15.140625" style="35" bestFit="1" customWidth="1"/>
    <col min="27" max="27" width="13.7109375" style="35" bestFit="1" customWidth="1"/>
    <col min="28" max="28" width="10.140625" style="35" bestFit="1" customWidth="1"/>
    <col min="29" max="29" width="16.7109375" style="35" bestFit="1" customWidth="1"/>
    <col min="30" max="30" width="10.140625" style="35" bestFit="1" customWidth="1"/>
    <col min="31" max="31" width="13.421875" style="35" bestFit="1" customWidth="1"/>
    <col min="32" max="32" width="10.140625" style="35" bestFit="1" customWidth="1"/>
    <col min="33" max="33" width="13.7109375" style="35" bestFit="1" customWidth="1"/>
    <col min="34" max="36" width="10.140625" style="35" bestFit="1" customWidth="1"/>
    <col min="37" max="39" width="11.421875" style="35" customWidth="1"/>
    <col min="40" max="40" width="10.140625" style="35" bestFit="1" customWidth="1"/>
    <col min="41" max="41" width="6.00390625" style="35" bestFit="1" customWidth="1"/>
    <col min="42" max="42" width="10.140625" style="35" bestFit="1" customWidth="1"/>
    <col min="43" max="43" width="13.421875" style="35" bestFit="1" customWidth="1"/>
    <col min="44" max="44" width="10.7109375" style="35" bestFit="1" customWidth="1"/>
    <col min="45" max="45" width="10.140625" style="35" bestFit="1" customWidth="1"/>
    <col min="46" max="46" width="6.00390625" style="35" bestFit="1" customWidth="1"/>
    <col min="47" max="47" width="10.140625" style="35" bestFit="1" customWidth="1"/>
    <col min="48" max="16384" width="11.421875" style="35" customWidth="1"/>
  </cols>
  <sheetData>
    <row r="1" spans="1:26" ht="12.75">
      <c r="A1" s="314" t="s">
        <v>10</v>
      </c>
      <c r="B1" s="325" t="s">
        <v>13</v>
      </c>
      <c r="C1" s="325" t="s">
        <v>51</v>
      </c>
      <c r="D1" s="325" t="s">
        <v>17</v>
      </c>
      <c r="E1" s="462" t="s">
        <v>5</v>
      </c>
      <c r="F1" s="463"/>
      <c r="G1" s="325" t="s">
        <v>33</v>
      </c>
      <c r="H1" s="332" t="s">
        <v>34</v>
      </c>
      <c r="I1" s="330" t="s">
        <v>35</v>
      </c>
      <c r="J1" s="332" t="s">
        <v>1</v>
      </c>
      <c r="K1" s="334" t="s">
        <v>23</v>
      </c>
      <c r="L1" s="336" t="s">
        <v>24</v>
      </c>
      <c r="M1" s="337"/>
      <c r="N1" s="325" t="s">
        <v>20</v>
      </c>
      <c r="O1" s="325" t="s">
        <v>25</v>
      </c>
      <c r="P1" s="325" t="s">
        <v>25</v>
      </c>
      <c r="Q1" s="325" t="s">
        <v>26</v>
      </c>
      <c r="R1" s="325" t="s">
        <v>19</v>
      </c>
      <c r="S1" s="340" t="s">
        <v>32</v>
      </c>
      <c r="T1" s="340" t="s">
        <v>0</v>
      </c>
      <c r="U1" s="345" t="s">
        <v>25</v>
      </c>
      <c r="V1" s="343">
        <v>0.7</v>
      </c>
      <c r="Y1" s="345" t="s">
        <v>38</v>
      </c>
      <c r="Z1" s="345" t="s">
        <v>17</v>
      </c>
    </row>
    <row r="2" spans="1:26" ht="13.5" thickBot="1">
      <c r="A2" s="315" t="s">
        <v>25</v>
      </c>
      <c r="B2" s="326"/>
      <c r="C2" s="326"/>
      <c r="D2" s="327"/>
      <c r="E2" s="328" t="s">
        <v>55</v>
      </c>
      <c r="F2" s="329" t="s">
        <v>56</v>
      </c>
      <c r="G2" s="326" t="s">
        <v>27</v>
      </c>
      <c r="H2" s="333" t="s">
        <v>28</v>
      </c>
      <c r="I2" s="331" t="s">
        <v>28</v>
      </c>
      <c r="J2" s="333" t="s">
        <v>2</v>
      </c>
      <c r="K2" s="335" t="s">
        <v>29</v>
      </c>
      <c r="L2" s="338" t="s">
        <v>34</v>
      </c>
      <c r="M2" s="339" t="s">
        <v>30</v>
      </c>
      <c r="N2" s="327"/>
      <c r="O2" s="326" t="s">
        <v>21</v>
      </c>
      <c r="P2" s="326" t="s">
        <v>37</v>
      </c>
      <c r="Q2" s="326" t="s">
        <v>31</v>
      </c>
      <c r="R2" s="326"/>
      <c r="S2" s="341"/>
      <c r="T2" s="342"/>
      <c r="U2" s="326"/>
      <c r="V2" s="344"/>
      <c r="Y2" s="347" t="s">
        <v>39</v>
      </c>
      <c r="Z2" s="347"/>
    </row>
    <row r="3" spans="1:47" ht="12.75">
      <c r="A3" s="185">
        <v>1</v>
      </c>
      <c r="B3" s="77" t="s">
        <v>23</v>
      </c>
      <c r="C3" s="77" t="s">
        <v>579</v>
      </c>
      <c r="D3" s="237">
        <v>42736</v>
      </c>
      <c r="E3" s="139">
        <v>5967</v>
      </c>
      <c r="F3" s="410">
        <v>6</v>
      </c>
      <c r="G3" s="226"/>
      <c r="H3" s="406">
        <v>89.97</v>
      </c>
      <c r="I3" s="117"/>
      <c r="J3" s="406">
        <v>218.12</v>
      </c>
      <c r="K3" s="221"/>
      <c r="L3" s="179">
        <v>4372620</v>
      </c>
      <c r="M3" s="179">
        <v>65589</v>
      </c>
      <c r="N3" s="78" t="s">
        <v>102</v>
      </c>
      <c r="O3" s="127">
        <v>1</v>
      </c>
      <c r="P3" s="77" t="s">
        <v>130</v>
      </c>
      <c r="Q3" s="408">
        <v>0</v>
      </c>
      <c r="R3" s="79" t="s">
        <v>103</v>
      </c>
      <c r="S3" s="78" t="s">
        <v>104</v>
      </c>
      <c r="T3" s="79" t="s">
        <v>105</v>
      </c>
      <c r="U3" s="80">
        <v>1181</v>
      </c>
      <c r="V3" s="323"/>
      <c r="W3" s="12"/>
      <c r="X3" s="12"/>
      <c r="Y3" s="346"/>
      <c r="Z3" s="346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</row>
    <row r="4" spans="1:47" ht="12.75">
      <c r="A4" s="222">
        <v>2</v>
      </c>
      <c r="B4" s="68" t="s">
        <v>50</v>
      </c>
      <c r="C4" s="68" t="s">
        <v>43</v>
      </c>
      <c r="D4" s="238">
        <v>42740</v>
      </c>
      <c r="E4" s="300">
        <v>5868</v>
      </c>
      <c r="F4" s="184">
        <v>42</v>
      </c>
      <c r="G4" s="221"/>
      <c r="H4" s="117">
        <v>200</v>
      </c>
      <c r="I4" s="324"/>
      <c r="J4" s="117">
        <v>148.15</v>
      </c>
      <c r="K4" s="221"/>
      <c r="L4" s="117">
        <v>28687451</v>
      </c>
      <c r="M4" s="117">
        <v>358464</v>
      </c>
      <c r="N4" s="108" t="s">
        <v>102</v>
      </c>
      <c r="O4" s="116">
        <v>3</v>
      </c>
      <c r="P4" s="116">
        <v>1</v>
      </c>
      <c r="Q4" s="116">
        <v>0</v>
      </c>
      <c r="R4" s="125" t="s">
        <v>106</v>
      </c>
      <c r="S4" s="108" t="s">
        <v>107</v>
      </c>
      <c r="T4" s="125" t="s">
        <v>108</v>
      </c>
      <c r="U4" s="109">
        <v>5090</v>
      </c>
      <c r="V4" s="323"/>
      <c r="W4" s="12"/>
      <c r="X4" s="12"/>
      <c r="Y4" s="84" t="s">
        <v>118</v>
      </c>
      <c r="Z4" s="122">
        <v>25331</v>
      </c>
      <c r="AA4" s="82" t="s">
        <v>109</v>
      </c>
      <c r="AB4" s="267">
        <v>27509</v>
      </c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47" s="173" customFormat="1" ht="12.75">
      <c r="A5" s="102">
        <v>3</v>
      </c>
      <c r="B5" s="120" t="s">
        <v>52</v>
      </c>
      <c r="C5" s="120" t="s">
        <v>53</v>
      </c>
      <c r="D5" s="122">
        <v>42740</v>
      </c>
      <c r="E5" s="129">
        <v>256</v>
      </c>
      <c r="F5" s="411">
        <v>2</v>
      </c>
      <c r="G5" s="84"/>
      <c r="H5" s="208">
        <v>126.75</v>
      </c>
      <c r="I5" s="82"/>
      <c r="J5" s="208">
        <v>15.75</v>
      </c>
      <c r="K5" s="82"/>
      <c r="L5" s="210">
        <v>6317873</v>
      </c>
      <c r="M5" s="210">
        <v>76542</v>
      </c>
      <c r="N5" s="74" t="s">
        <v>102</v>
      </c>
      <c r="O5" s="84">
        <v>1</v>
      </c>
      <c r="P5" s="93" t="s">
        <v>130</v>
      </c>
      <c r="Q5" s="129">
        <v>0</v>
      </c>
      <c r="R5" s="160" t="s">
        <v>110</v>
      </c>
      <c r="S5" s="105" t="s">
        <v>111</v>
      </c>
      <c r="T5" s="106" t="s">
        <v>112</v>
      </c>
      <c r="U5" s="82">
        <v>287</v>
      </c>
      <c r="V5" s="82"/>
      <c r="W5" s="82"/>
      <c r="X5" s="82"/>
      <c r="Y5" s="83" t="s">
        <v>119</v>
      </c>
      <c r="Z5" s="209">
        <v>42617</v>
      </c>
      <c r="AA5" s="82" t="s">
        <v>113</v>
      </c>
      <c r="AB5" s="209">
        <v>19070</v>
      </c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</row>
    <row r="6" spans="1:47" s="173" customFormat="1" ht="12.75">
      <c r="A6" s="207">
        <v>4</v>
      </c>
      <c r="B6" s="107" t="s">
        <v>50</v>
      </c>
      <c r="C6" s="120" t="s">
        <v>46</v>
      </c>
      <c r="D6" s="122">
        <v>42740</v>
      </c>
      <c r="E6" s="300">
        <v>1209</v>
      </c>
      <c r="F6" s="184">
        <v>13</v>
      </c>
      <c r="G6" s="84"/>
      <c r="H6" s="117">
        <v>463.8</v>
      </c>
      <c r="I6" s="117"/>
      <c r="J6" s="117">
        <v>310.75</v>
      </c>
      <c r="K6" s="82"/>
      <c r="L6" s="117">
        <v>3731445</v>
      </c>
      <c r="M6" s="117">
        <v>37314</v>
      </c>
      <c r="N6" s="69" t="s">
        <v>114</v>
      </c>
      <c r="O6" s="143">
        <v>1</v>
      </c>
      <c r="P6" s="143" t="s">
        <v>131</v>
      </c>
      <c r="Q6" s="143">
        <v>0</v>
      </c>
      <c r="R6" s="145" t="s">
        <v>115</v>
      </c>
      <c r="S6" s="214" t="s">
        <v>116</v>
      </c>
      <c r="T6" s="214" t="s">
        <v>591</v>
      </c>
      <c r="U6" s="109">
        <v>1774</v>
      </c>
      <c r="V6" s="82"/>
      <c r="W6" s="82"/>
      <c r="X6" s="82"/>
      <c r="Y6" s="83" t="s">
        <v>120</v>
      </c>
      <c r="Z6" s="209">
        <v>33072</v>
      </c>
      <c r="AA6" s="82" t="s">
        <v>117</v>
      </c>
      <c r="AB6" s="209">
        <v>41940</v>
      </c>
      <c r="AC6" s="82" t="s">
        <v>121</v>
      </c>
      <c r="AD6" s="209">
        <v>33130</v>
      </c>
      <c r="AE6" s="82" t="s">
        <v>123</v>
      </c>
      <c r="AF6" s="209">
        <v>36837</v>
      </c>
      <c r="AG6" s="82" t="s">
        <v>122</v>
      </c>
      <c r="AH6" s="209">
        <v>41824</v>
      </c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</row>
    <row r="7" spans="1:47" s="173" customFormat="1" ht="12.75">
      <c r="A7" s="222">
        <v>5</v>
      </c>
      <c r="B7" s="68" t="s">
        <v>124</v>
      </c>
      <c r="C7" s="93" t="s">
        <v>43</v>
      </c>
      <c r="D7" s="238">
        <v>42740</v>
      </c>
      <c r="E7" s="300">
        <v>6133</v>
      </c>
      <c r="F7" s="184" t="s">
        <v>125</v>
      </c>
      <c r="G7" s="84"/>
      <c r="H7" s="117">
        <v>48.4</v>
      </c>
      <c r="I7" s="82"/>
      <c r="J7" s="208">
        <v>3544.8</v>
      </c>
      <c r="K7" s="82"/>
      <c r="L7" s="117">
        <v>82929304</v>
      </c>
      <c r="M7" s="117">
        <v>705778</v>
      </c>
      <c r="N7" s="108" t="s">
        <v>102</v>
      </c>
      <c r="O7" s="116">
        <v>7</v>
      </c>
      <c r="P7" s="116" t="s">
        <v>129</v>
      </c>
      <c r="Q7" s="116">
        <v>0</v>
      </c>
      <c r="R7" s="81" t="s">
        <v>127</v>
      </c>
      <c r="S7" s="108" t="s">
        <v>128</v>
      </c>
      <c r="T7" s="125" t="s">
        <v>126</v>
      </c>
      <c r="U7" s="109">
        <v>1381</v>
      </c>
      <c r="V7" s="82"/>
      <c r="W7" s="82"/>
      <c r="X7" s="82"/>
      <c r="Y7" s="83" t="s">
        <v>132</v>
      </c>
      <c r="Z7" s="209">
        <v>42369</v>
      </c>
      <c r="AA7" s="82" t="s">
        <v>133</v>
      </c>
      <c r="AB7" s="209">
        <v>42137</v>
      </c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</row>
    <row r="8" spans="1:47" s="173" customFormat="1" ht="12.75">
      <c r="A8" s="102">
        <v>6</v>
      </c>
      <c r="B8" s="120" t="s">
        <v>124</v>
      </c>
      <c r="C8" s="120" t="s">
        <v>43</v>
      </c>
      <c r="D8" s="122">
        <v>42740</v>
      </c>
      <c r="E8" s="129">
        <v>3935</v>
      </c>
      <c r="F8" s="411">
        <v>34</v>
      </c>
      <c r="G8" s="84"/>
      <c r="H8" s="208">
        <v>-33.88</v>
      </c>
      <c r="I8" s="82"/>
      <c r="J8" s="208">
        <v>1064.98</v>
      </c>
      <c r="K8" s="82"/>
      <c r="L8" s="210">
        <v>1787418</v>
      </c>
      <c r="M8" s="210">
        <v>12512</v>
      </c>
      <c r="N8" s="74" t="s">
        <v>102</v>
      </c>
      <c r="O8" s="159">
        <v>7</v>
      </c>
      <c r="P8" s="129" t="s">
        <v>134</v>
      </c>
      <c r="Q8" s="129">
        <v>0</v>
      </c>
      <c r="R8" s="160" t="s">
        <v>135</v>
      </c>
      <c r="S8" s="105" t="s">
        <v>136</v>
      </c>
      <c r="T8" s="106" t="s">
        <v>137</v>
      </c>
      <c r="U8" s="109">
        <v>3100</v>
      </c>
      <c r="V8" s="82"/>
      <c r="W8" s="82"/>
      <c r="X8" s="82"/>
      <c r="Y8" s="83" t="s">
        <v>138</v>
      </c>
      <c r="Z8" s="209">
        <v>42369</v>
      </c>
      <c r="AA8" s="82" t="s">
        <v>138</v>
      </c>
      <c r="AB8" s="209">
        <v>42369</v>
      </c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</row>
    <row r="9" spans="1:47" s="191" customFormat="1" ht="12.75">
      <c r="A9" s="223">
        <v>7</v>
      </c>
      <c r="B9" s="120" t="s">
        <v>23</v>
      </c>
      <c r="C9" s="68" t="s">
        <v>139</v>
      </c>
      <c r="D9" s="198">
        <v>42745</v>
      </c>
      <c r="E9" s="197">
        <v>1210</v>
      </c>
      <c r="F9" s="412">
        <v>18</v>
      </c>
      <c r="G9" s="197"/>
      <c r="H9" s="208">
        <v>231.8</v>
      </c>
      <c r="I9" s="153"/>
      <c r="J9" s="211">
        <v>500</v>
      </c>
      <c r="K9" s="153"/>
      <c r="L9" s="211">
        <v>9880274</v>
      </c>
      <c r="M9" s="211">
        <v>148204</v>
      </c>
      <c r="N9" s="153" t="s">
        <v>140</v>
      </c>
      <c r="O9" s="159">
        <v>2</v>
      </c>
      <c r="P9" s="197" t="s">
        <v>144</v>
      </c>
      <c r="Q9" s="197">
        <v>0</v>
      </c>
      <c r="R9" s="153" t="s">
        <v>141</v>
      </c>
      <c r="S9" s="212" t="s">
        <v>142</v>
      </c>
      <c r="T9" s="213" t="s">
        <v>143</v>
      </c>
      <c r="U9" s="153">
        <v>1738</v>
      </c>
      <c r="V9" s="153"/>
      <c r="W9" s="153"/>
      <c r="X9" s="153"/>
      <c r="Y9" s="86" t="s">
        <v>50</v>
      </c>
      <c r="Z9" s="310">
        <v>19680</v>
      </c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</row>
    <row r="10" spans="1:47" s="191" customFormat="1" ht="12.75">
      <c r="A10" s="207">
        <v>8</v>
      </c>
      <c r="B10" s="120" t="s">
        <v>23</v>
      </c>
      <c r="C10" s="68" t="s">
        <v>139</v>
      </c>
      <c r="D10" s="122">
        <v>42745</v>
      </c>
      <c r="E10" s="300">
        <v>4056</v>
      </c>
      <c r="F10" s="184">
        <v>1</v>
      </c>
      <c r="G10" s="197"/>
      <c r="H10" s="117">
        <v>270</v>
      </c>
      <c r="I10" s="117"/>
      <c r="J10" s="117">
        <v>315</v>
      </c>
      <c r="K10" s="153"/>
      <c r="L10" s="117">
        <v>43954785</v>
      </c>
      <c r="M10" s="117">
        <v>659322</v>
      </c>
      <c r="N10" s="145" t="s">
        <v>102</v>
      </c>
      <c r="O10" s="143">
        <v>3</v>
      </c>
      <c r="P10" s="143" t="s">
        <v>130</v>
      </c>
      <c r="Q10" s="143">
        <v>0</v>
      </c>
      <c r="R10" s="145" t="s">
        <v>145</v>
      </c>
      <c r="S10" s="214" t="s">
        <v>146</v>
      </c>
      <c r="T10" s="214" t="s">
        <v>147</v>
      </c>
      <c r="U10" s="83">
        <v>4211</v>
      </c>
      <c r="V10" s="153"/>
      <c r="W10" s="153"/>
      <c r="X10" s="153"/>
      <c r="Y10" s="86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</row>
    <row r="11" spans="1:47" s="191" customFormat="1" ht="12.75">
      <c r="A11" s="207">
        <v>9</v>
      </c>
      <c r="B11" s="107" t="s">
        <v>50</v>
      </c>
      <c r="C11" s="120" t="s">
        <v>43</v>
      </c>
      <c r="D11" s="122">
        <v>42745</v>
      </c>
      <c r="E11" s="300">
        <v>5639</v>
      </c>
      <c r="F11" s="184" t="s">
        <v>148</v>
      </c>
      <c r="G11" s="197" t="s">
        <v>154</v>
      </c>
      <c r="H11" s="117">
        <v>24739.35</v>
      </c>
      <c r="I11" s="117"/>
      <c r="J11" s="117">
        <v>4339.5</v>
      </c>
      <c r="K11" s="153"/>
      <c r="L11" s="117">
        <v>5890538563</v>
      </c>
      <c r="M11" s="117">
        <v>79179190</v>
      </c>
      <c r="N11" s="69" t="s">
        <v>102</v>
      </c>
      <c r="O11" s="143">
        <v>15</v>
      </c>
      <c r="P11" s="143" t="s">
        <v>149</v>
      </c>
      <c r="Q11" s="143">
        <v>0</v>
      </c>
      <c r="R11" s="145" t="s">
        <v>150</v>
      </c>
      <c r="S11" s="214" t="s">
        <v>151</v>
      </c>
      <c r="T11" s="214" t="s">
        <v>592</v>
      </c>
      <c r="U11" s="109" t="s">
        <v>153</v>
      </c>
      <c r="V11" s="153"/>
      <c r="W11" s="153"/>
      <c r="X11" s="153"/>
      <c r="Y11" s="86" t="s">
        <v>152</v>
      </c>
      <c r="Z11" s="310">
        <v>42626</v>
      </c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</row>
    <row r="12" spans="1:47" s="191" customFormat="1" ht="12.75">
      <c r="A12" s="222">
        <v>10</v>
      </c>
      <c r="B12" s="68" t="s">
        <v>50</v>
      </c>
      <c r="C12" s="93" t="s">
        <v>43</v>
      </c>
      <c r="D12" s="238">
        <v>42745</v>
      </c>
      <c r="E12" s="300">
        <v>5642</v>
      </c>
      <c r="F12" s="184">
        <v>9</v>
      </c>
      <c r="G12" s="197"/>
      <c r="H12" s="117">
        <v>613.1</v>
      </c>
      <c r="I12" s="153"/>
      <c r="J12" s="117">
        <v>615</v>
      </c>
      <c r="K12" s="153"/>
      <c r="L12" s="117">
        <v>105665378</v>
      </c>
      <c r="M12" s="117">
        <v>1109487</v>
      </c>
      <c r="N12" s="94" t="s">
        <v>159</v>
      </c>
      <c r="O12" s="116">
        <v>3</v>
      </c>
      <c r="P12" s="116" t="s">
        <v>164</v>
      </c>
      <c r="Q12" s="116">
        <v>0</v>
      </c>
      <c r="R12" s="125" t="s">
        <v>155</v>
      </c>
      <c r="S12" s="108" t="s">
        <v>156</v>
      </c>
      <c r="T12" s="125" t="s">
        <v>157</v>
      </c>
      <c r="U12" s="184" t="s">
        <v>158</v>
      </c>
      <c r="V12" s="153"/>
      <c r="W12" s="153"/>
      <c r="X12" s="153"/>
      <c r="Y12" s="86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</row>
    <row r="13" spans="1:47" s="191" customFormat="1" ht="12.75">
      <c r="A13" s="222">
        <v>11</v>
      </c>
      <c r="B13" s="68" t="s">
        <v>50</v>
      </c>
      <c r="C13" s="93" t="s">
        <v>43</v>
      </c>
      <c r="D13" s="238">
        <v>42753</v>
      </c>
      <c r="E13" s="116">
        <v>1561</v>
      </c>
      <c r="F13" s="413">
        <v>49</v>
      </c>
      <c r="G13" s="197"/>
      <c r="H13" s="117">
        <v>209.72</v>
      </c>
      <c r="I13" s="153"/>
      <c r="J13" s="117">
        <v>411.67</v>
      </c>
      <c r="K13" s="153"/>
      <c r="L13" s="117">
        <v>27502537</v>
      </c>
      <c r="M13" s="117">
        <v>417901</v>
      </c>
      <c r="N13" s="94" t="s">
        <v>160</v>
      </c>
      <c r="O13" s="116">
        <v>2</v>
      </c>
      <c r="P13" s="116" t="s">
        <v>164</v>
      </c>
      <c r="Q13" s="116">
        <v>0</v>
      </c>
      <c r="R13" s="216" t="s">
        <v>165</v>
      </c>
      <c r="S13" s="216" t="s">
        <v>166</v>
      </c>
      <c r="T13" s="216" t="s">
        <v>161</v>
      </c>
      <c r="U13" s="217">
        <v>1382</v>
      </c>
      <c r="V13" s="153"/>
      <c r="W13" s="153"/>
      <c r="X13" s="153"/>
      <c r="Y13" s="86" t="s">
        <v>162</v>
      </c>
      <c r="Z13" s="310">
        <v>29217</v>
      </c>
      <c r="AA13" s="153" t="s">
        <v>163</v>
      </c>
      <c r="AB13" s="310">
        <v>31757</v>
      </c>
      <c r="AC13" s="153" t="s">
        <v>113</v>
      </c>
      <c r="AD13" s="310">
        <v>31776</v>
      </c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</row>
    <row r="14" spans="1:47" s="191" customFormat="1" ht="12.75">
      <c r="A14" s="218">
        <v>12</v>
      </c>
      <c r="B14" s="68" t="s">
        <v>50</v>
      </c>
      <c r="C14" s="93" t="s">
        <v>43</v>
      </c>
      <c r="D14" s="238">
        <v>42753</v>
      </c>
      <c r="E14" s="197">
        <v>5416</v>
      </c>
      <c r="F14" s="412">
        <v>24</v>
      </c>
      <c r="G14" s="197" t="s">
        <v>154</v>
      </c>
      <c r="H14" s="117">
        <v>4304.39</v>
      </c>
      <c r="I14" s="117"/>
      <c r="J14" s="117">
        <v>1208.92</v>
      </c>
      <c r="K14" s="153"/>
      <c r="L14" s="117">
        <v>980569483</v>
      </c>
      <c r="M14" s="117">
        <v>10295979</v>
      </c>
      <c r="N14" s="145" t="s">
        <v>167</v>
      </c>
      <c r="O14" s="215">
        <v>5</v>
      </c>
      <c r="P14" s="215" t="s">
        <v>168</v>
      </c>
      <c r="Q14" s="215">
        <v>0</v>
      </c>
      <c r="R14" s="145" t="s">
        <v>169</v>
      </c>
      <c r="S14" s="214" t="s">
        <v>170</v>
      </c>
      <c r="T14" s="214" t="s">
        <v>171</v>
      </c>
      <c r="U14" s="86">
        <v>1622</v>
      </c>
      <c r="V14" s="153"/>
      <c r="W14" s="153"/>
      <c r="X14" s="153"/>
      <c r="Y14" s="86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</row>
    <row r="15" spans="1:47" s="173" customFormat="1" ht="12.75">
      <c r="A15" s="102">
        <v>13</v>
      </c>
      <c r="B15" s="120" t="s">
        <v>52</v>
      </c>
      <c r="C15" s="120" t="s">
        <v>44</v>
      </c>
      <c r="D15" s="122">
        <v>42754</v>
      </c>
      <c r="E15" s="159">
        <v>227</v>
      </c>
      <c r="F15" s="411">
        <v>7</v>
      </c>
      <c r="G15" s="84"/>
      <c r="H15" s="208">
        <v>322.31</v>
      </c>
      <c r="I15" s="82"/>
      <c r="J15" s="208">
        <v>324.07</v>
      </c>
      <c r="K15" s="82"/>
      <c r="L15" s="210">
        <v>1597503</v>
      </c>
      <c r="M15" s="210">
        <v>15975</v>
      </c>
      <c r="N15" s="74" t="s">
        <v>587</v>
      </c>
      <c r="O15" s="159">
        <v>2</v>
      </c>
      <c r="P15" s="129" t="s">
        <v>164</v>
      </c>
      <c r="Q15" s="129">
        <v>0</v>
      </c>
      <c r="R15" s="160" t="s">
        <v>175</v>
      </c>
      <c r="S15" s="105" t="s">
        <v>176</v>
      </c>
      <c r="T15" s="106" t="s">
        <v>177</v>
      </c>
      <c r="U15" s="109">
        <v>2399</v>
      </c>
      <c r="V15" s="82"/>
      <c r="W15" s="82"/>
      <c r="X15" s="82"/>
      <c r="Y15" s="83" t="s">
        <v>172</v>
      </c>
      <c r="Z15" s="209">
        <v>14930</v>
      </c>
      <c r="AA15" s="82" t="s">
        <v>173</v>
      </c>
      <c r="AB15" s="209">
        <v>28496</v>
      </c>
      <c r="AC15" s="82" t="s">
        <v>174</v>
      </c>
      <c r="AD15" s="209">
        <v>40591</v>
      </c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</row>
    <row r="16" spans="1:47" s="191" customFormat="1" ht="12.75">
      <c r="A16" s="223">
        <v>14</v>
      </c>
      <c r="B16" s="120" t="s">
        <v>52</v>
      </c>
      <c r="C16" s="120" t="s">
        <v>44</v>
      </c>
      <c r="D16" s="198">
        <v>42754</v>
      </c>
      <c r="E16" s="159">
        <v>1209</v>
      </c>
      <c r="F16" s="411">
        <v>36</v>
      </c>
      <c r="G16" s="197"/>
      <c r="H16" s="208"/>
      <c r="I16" s="153"/>
      <c r="J16" s="208">
        <v>58.49</v>
      </c>
      <c r="K16" s="153"/>
      <c r="L16" s="211">
        <v>6050000</v>
      </c>
      <c r="M16" s="211">
        <v>60500</v>
      </c>
      <c r="N16" s="121" t="s">
        <v>211</v>
      </c>
      <c r="O16" s="197">
        <v>0</v>
      </c>
      <c r="P16" s="129" t="s">
        <v>580</v>
      </c>
      <c r="Q16" s="129">
        <v>0</v>
      </c>
      <c r="R16" s="160" t="s">
        <v>179</v>
      </c>
      <c r="S16" s="212" t="s">
        <v>180</v>
      </c>
      <c r="T16" s="213" t="s">
        <v>591</v>
      </c>
      <c r="U16" s="86" t="s">
        <v>602</v>
      </c>
      <c r="V16" s="153"/>
      <c r="W16" s="153"/>
      <c r="X16" s="153"/>
      <c r="Y16" s="86" t="s">
        <v>178</v>
      </c>
      <c r="Z16" s="310">
        <v>42276</v>
      </c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</row>
    <row r="17" spans="1:47" s="191" customFormat="1" ht="12.75">
      <c r="A17" s="223">
        <v>15</v>
      </c>
      <c r="B17" s="146" t="s">
        <v>52</v>
      </c>
      <c r="C17" s="120" t="s">
        <v>44</v>
      </c>
      <c r="D17" s="198">
        <v>42755</v>
      </c>
      <c r="E17" s="215">
        <v>1209</v>
      </c>
      <c r="F17" s="412">
        <v>35</v>
      </c>
      <c r="G17" s="197"/>
      <c r="H17" s="117"/>
      <c r="I17" s="117"/>
      <c r="J17" s="117">
        <v>81.96</v>
      </c>
      <c r="K17" s="153"/>
      <c r="L17" s="211">
        <v>6350000</v>
      </c>
      <c r="M17" s="211">
        <v>63500</v>
      </c>
      <c r="N17" s="121" t="s">
        <v>211</v>
      </c>
      <c r="O17" s="215">
        <v>0</v>
      </c>
      <c r="P17" s="129" t="s">
        <v>580</v>
      </c>
      <c r="Q17" s="129">
        <v>0</v>
      </c>
      <c r="R17" s="160" t="s">
        <v>179</v>
      </c>
      <c r="S17" s="212" t="s">
        <v>180</v>
      </c>
      <c r="T17" s="212" t="s">
        <v>591</v>
      </c>
      <c r="U17" s="299" t="s">
        <v>601</v>
      </c>
      <c r="V17" s="153"/>
      <c r="W17" s="153"/>
      <c r="X17" s="153"/>
      <c r="Y17" s="86" t="s">
        <v>178</v>
      </c>
      <c r="Z17" s="310">
        <v>42276</v>
      </c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</row>
    <row r="18" spans="1:47" s="191" customFormat="1" ht="12.75">
      <c r="A18" s="223">
        <v>16</v>
      </c>
      <c r="B18" s="120" t="s">
        <v>50</v>
      </c>
      <c r="C18" s="120" t="s">
        <v>43</v>
      </c>
      <c r="D18" s="198">
        <v>42761</v>
      </c>
      <c r="E18" s="159">
        <v>5160</v>
      </c>
      <c r="F18" s="411">
        <v>14</v>
      </c>
      <c r="G18" s="197"/>
      <c r="H18" s="208">
        <v>156.25</v>
      </c>
      <c r="I18" s="153"/>
      <c r="J18" s="208">
        <v>450</v>
      </c>
      <c r="K18" s="153"/>
      <c r="L18" s="211">
        <v>37893663</v>
      </c>
      <c r="M18" s="211">
        <v>479069</v>
      </c>
      <c r="N18" s="121" t="s">
        <v>102</v>
      </c>
      <c r="O18" s="197">
        <v>2</v>
      </c>
      <c r="P18" s="197" t="s">
        <v>130</v>
      </c>
      <c r="Q18" s="129">
        <v>0</v>
      </c>
      <c r="R18" s="160" t="s">
        <v>181</v>
      </c>
      <c r="S18" s="212" t="s">
        <v>182</v>
      </c>
      <c r="T18" s="213" t="s">
        <v>183</v>
      </c>
      <c r="U18" s="153">
        <v>488</v>
      </c>
      <c r="V18" s="153"/>
      <c r="W18" s="153"/>
      <c r="X18" s="153"/>
      <c r="Y18" s="86" t="s">
        <v>184</v>
      </c>
      <c r="Z18" s="310">
        <v>18244</v>
      </c>
      <c r="AA18" s="153" t="s">
        <v>113</v>
      </c>
      <c r="AB18" s="310">
        <v>26186</v>
      </c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</row>
    <row r="19" spans="1:47" s="173" customFormat="1" ht="12.75">
      <c r="A19" s="102">
        <v>17</v>
      </c>
      <c r="B19" s="68" t="s">
        <v>23</v>
      </c>
      <c r="C19" s="68" t="s">
        <v>139</v>
      </c>
      <c r="D19" s="122">
        <v>42761</v>
      </c>
      <c r="E19" s="159">
        <v>752</v>
      </c>
      <c r="F19" s="411">
        <v>24</v>
      </c>
      <c r="G19" s="84"/>
      <c r="H19" s="210">
        <v>155.3</v>
      </c>
      <c r="I19" s="82"/>
      <c r="J19" s="208">
        <v>373.5</v>
      </c>
      <c r="K19" s="82"/>
      <c r="L19" s="210">
        <v>26671222</v>
      </c>
      <c r="M19" s="210">
        <v>400068</v>
      </c>
      <c r="N19" s="74" t="s">
        <v>102</v>
      </c>
      <c r="O19" s="84">
        <v>0</v>
      </c>
      <c r="P19" s="84" t="s">
        <v>130</v>
      </c>
      <c r="Q19" s="84">
        <v>0</v>
      </c>
      <c r="R19" s="160" t="s">
        <v>185</v>
      </c>
      <c r="S19" s="105" t="s">
        <v>186</v>
      </c>
      <c r="T19" s="106" t="s">
        <v>187</v>
      </c>
      <c r="U19" s="82">
        <v>680</v>
      </c>
      <c r="V19" s="82"/>
      <c r="W19" s="82"/>
      <c r="X19" s="82"/>
      <c r="Y19" s="83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</row>
    <row r="20" spans="1:47" s="173" customFormat="1" ht="12.75">
      <c r="A20" s="31">
        <v>18</v>
      </c>
      <c r="B20" s="68" t="s">
        <v>52</v>
      </c>
      <c r="C20" s="68" t="s">
        <v>44</v>
      </c>
      <c r="D20" s="95">
        <v>42761</v>
      </c>
      <c r="E20" s="142">
        <v>3971</v>
      </c>
      <c r="F20" s="101">
        <v>103</v>
      </c>
      <c r="G20" s="84"/>
      <c r="H20" s="4">
        <v>27.08</v>
      </c>
      <c r="I20" s="82"/>
      <c r="J20" s="208">
        <v>188.5</v>
      </c>
      <c r="K20" s="82"/>
      <c r="L20" s="4">
        <v>3321362</v>
      </c>
      <c r="M20" s="4">
        <v>49820</v>
      </c>
      <c r="N20" s="69" t="s">
        <v>102</v>
      </c>
      <c r="O20" s="27">
        <v>1</v>
      </c>
      <c r="P20" s="142" t="s">
        <v>130</v>
      </c>
      <c r="Q20" s="27">
        <v>0</v>
      </c>
      <c r="R20" s="70" t="s">
        <v>188</v>
      </c>
      <c r="S20" s="69" t="s">
        <v>189</v>
      </c>
      <c r="T20" s="70" t="s">
        <v>593</v>
      </c>
      <c r="U20" s="71" t="s">
        <v>190</v>
      </c>
      <c r="V20" s="82"/>
      <c r="W20" s="82"/>
      <c r="X20" s="82"/>
      <c r="Y20" s="83" t="s">
        <v>191</v>
      </c>
      <c r="Z20" s="209">
        <v>28369</v>
      </c>
      <c r="AA20" s="82" t="s">
        <v>113</v>
      </c>
      <c r="AB20" s="209">
        <v>24889</v>
      </c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</row>
    <row r="21" spans="1:47" s="173" customFormat="1" ht="12.75">
      <c r="A21" s="31">
        <v>19</v>
      </c>
      <c r="B21" s="68" t="s">
        <v>50</v>
      </c>
      <c r="C21" s="68" t="s">
        <v>46</v>
      </c>
      <c r="D21" s="3">
        <v>42761</v>
      </c>
      <c r="E21" s="142">
        <v>1237</v>
      </c>
      <c r="F21" s="101">
        <v>8</v>
      </c>
      <c r="G21" s="84"/>
      <c r="H21" s="4">
        <v>187.7</v>
      </c>
      <c r="I21" s="82"/>
      <c r="J21" s="208">
        <v>541.35</v>
      </c>
      <c r="K21" s="82"/>
      <c r="L21" s="4">
        <v>2975000</v>
      </c>
      <c r="M21" s="4">
        <v>29750</v>
      </c>
      <c r="N21" s="69" t="s">
        <v>587</v>
      </c>
      <c r="O21" s="27">
        <v>2</v>
      </c>
      <c r="P21" s="142" t="s">
        <v>164</v>
      </c>
      <c r="Q21" s="27">
        <v>0</v>
      </c>
      <c r="R21" s="70" t="s">
        <v>197</v>
      </c>
      <c r="S21" s="69" t="s">
        <v>198</v>
      </c>
      <c r="T21" s="70" t="s">
        <v>594</v>
      </c>
      <c r="U21" s="71">
        <v>3065</v>
      </c>
      <c r="V21" s="82"/>
      <c r="W21" s="82"/>
      <c r="X21" s="82"/>
      <c r="Y21" s="83" t="s">
        <v>192</v>
      </c>
      <c r="Z21" s="209">
        <v>26219</v>
      </c>
      <c r="AA21" s="82" t="s">
        <v>193</v>
      </c>
      <c r="AB21" s="209">
        <v>31356</v>
      </c>
      <c r="AC21" s="82" t="s">
        <v>194</v>
      </c>
      <c r="AD21" s="209">
        <v>37319</v>
      </c>
      <c r="AE21" s="82" t="s">
        <v>195</v>
      </c>
      <c r="AF21" s="209">
        <v>40738</v>
      </c>
      <c r="AG21" s="82" t="s">
        <v>196</v>
      </c>
      <c r="AH21" s="209">
        <v>40953</v>
      </c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</row>
    <row r="22" spans="1:47" s="173" customFormat="1" ht="12.75">
      <c r="A22" s="31">
        <v>20</v>
      </c>
      <c r="B22" s="68" t="s">
        <v>199</v>
      </c>
      <c r="C22" s="68" t="s">
        <v>43</v>
      </c>
      <c r="D22" s="3">
        <v>42761</v>
      </c>
      <c r="E22" s="142">
        <v>3950</v>
      </c>
      <c r="F22" s="101" t="s">
        <v>200</v>
      </c>
      <c r="G22" s="84" t="s">
        <v>154</v>
      </c>
      <c r="H22" s="4">
        <v>25017.9</v>
      </c>
      <c r="I22" s="82"/>
      <c r="J22" s="208">
        <v>3126.94</v>
      </c>
      <c r="K22" s="82"/>
      <c r="L22" s="4">
        <v>6008501919</v>
      </c>
      <c r="M22" s="4">
        <v>59765403</v>
      </c>
      <c r="N22" s="69" t="s">
        <v>102</v>
      </c>
      <c r="O22" s="27">
        <v>20</v>
      </c>
      <c r="P22" s="142" t="s">
        <v>201</v>
      </c>
      <c r="Q22" s="27">
        <v>0</v>
      </c>
      <c r="R22" s="70" t="s">
        <v>202</v>
      </c>
      <c r="S22" s="69" t="s">
        <v>203</v>
      </c>
      <c r="T22" s="70" t="s">
        <v>595</v>
      </c>
      <c r="U22" s="71" t="s">
        <v>205</v>
      </c>
      <c r="V22" s="82"/>
      <c r="W22" s="82"/>
      <c r="X22" s="82"/>
      <c r="Y22" s="83" t="s">
        <v>206</v>
      </c>
      <c r="Z22" s="209">
        <v>42611</v>
      </c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</row>
    <row r="23" spans="1:47" s="173" customFormat="1" ht="12.75">
      <c r="A23" s="31">
        <v>21</v>
      </c>
      <c r="B23" s="68" t="s">
        <v>52</v>
      </c>
      <c r="C23" s="68" t="s">
        <v>44</v>
      </c>
      <c r="D23" s="95">
        <v>42762</v>
      </c>
      <c r="E23" s="142">
        <v>3939</v>
      </c>
      <c r="F23" s="101">
        <v>4</v>
      </c>
      <c r="G23" s="84"/>
      <c r="H23" s="117">
        <v>0</v>
      </c>
      <c r="I23" s="82"/>
      <c r="J23" s="208">
        <v>2528</v>
      </c>
      <c r="K23" s="82"/>
      <c r="L23" s="4">
        <v>2174130</v>
      </c>
      <c r="M23" s="82">
        <v>21741</v>
      </c>
      <c r="N23" s="82" t="s">
        <v>585</v>
      </c>
      <c r="O23" s="27">
        <v>0</v>
      </c>
      <c r="P23" s="142" t="s">
        <v>210</v>
      </c>
      <c r="Q23" s="27">
        <v>0</v>
      </c>
      <c r="R23" s="70" t="s">
        <v>207</v>
      </c>
      <c r="S23" s="69" t="s">
        <v>208</v>
      </c>
      <c r="T23" s="70" t="s">
        <v>596</v>
      </c>
      <c r="U23" s="71" t="s">
        <v>600</v>
      </c>
      <c r="V23" s="82"/>
      <c r="W23" s="82"/>
      <c r="X23" s="82"/>
      <c r="Y23" s="83" t="s">
        <v>209</v>
      </c>
      <c r="Z23" s="209">
        <v>19856</v>
      </c>
      <c r="AA23" s="82" t="s">
        <v>113</v>
      </c>
      <c r="AB23" s="209">
        <v>20202</v>
      </c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</row>
    <row r="24" spans="1:47" ht="12.75">
      <c r="A24" s="26">
        <v>22</v>
      </c>
      <c r="B24" s="84" t="s">
        <v>52</v>
      </c>
      <c r="C24" s="120" t="s">
        <v>53</v>
      </c>
      <c r="D24" s="11">
        <v>42762</v>
      </c>
      <c r="E24" s="143">
        <v>6623</v>
      </c>
      <c r="F24" s="266">
        <v>4</v>
      </c>
      <c r="G24" s="84"/>
      <c r="H24" s="407">
        <v>21.24</v>
      </c>
      <c r="I24" s="12"/>
      <c r="J24" s="19"/>
      <c r="K24" s="12"/>
      <c r="L24" s="19">
        <v>9741697</v>
      </c>
      <c r="M24" s="19">
        <v>142586</v>
      </c>
      <c r="N24" s="82" t="s">
        <v>585</v>
      </c>
      <c r="O24" s="143">
        <v>0</v>
      </c>
      <c r="P24" s="129" t="s">
        <v>580</v>
      </c>
      <c r="Q24" s="137">
        <v>0</v>
      </c>
      <c r="R24" s="111" t="s">
        <v>212</v>
      </c>
      <c r="S24" s="105" t="s">
        <v>213</v>
      </c>
      <c r="T24" s="106" t="s">
        <v>214</v>
      </c>
      <c r="U24" s="83">
        <v>2251</v>
      </c>
      <c r="V24" s="12"/>
      <c r="W24" s="12"/>
      <c r="X24" s="12"/>
      <c r="Y24" s="83" t="s">
        <v>215</v>
      </c>
      <c r="Z24" s="267">
        <v>19957</v>
      </c>
      <c r="AA24" s="82" t="s">
        <v>113</v>
      </c>
      <c r="AB24" s="267">
        <v>20117</v>
      </c>
      <c r="AC24" s="82" t="s">
        <v>216</v>
      </c>
      <c r="AD24" s="267">
        <v>36286</v>
      </c>
      <c r="AE24" s="82" t="s">
        <v>217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</row>
    <row r="25" spans="1:47" ht="12.75">
      <c r="A25" s="22">
        <v>23</v>
      </c>
      <c r="B25" s="68" t="s">
        <v>52</v>
      </c>
      <c r="C25" s="93" t="s">
        <v>44</v>
      </c>
      <c r="D25" s="95">
        <v>42762</v>
      </c>
      <c r="E25" s="142">
        <v>3920</v>
      </c>
      <c r="F25" s="101">
        <v>780</v>
      </c>
      <c r="G25" s="84"/>
      <c r="H25" s="4"/>
      <c r="I25" s="12"/>
      <c r="J25" s="42">
        <v>42.79</v>
      </c>
      <c r="K25" s="12"/>
      <c r="L25" s="4">
        <v>1800000</v>
      </c>
      <c r="M25" s="4">
        <v>18000</v>
      </c>
      <c r="N25" s="82" t="s">
        <v>585</v>
      </c>
      <c r="O25" s="104">
        <v>0</v>
      </c>
      <c r="P25" s="129" t="s">
        <v>580</v>
      </c>
      <c r="Q25" s="104">
        <v>0</v>
      </c>
      <c r="R25" s="76" t="s">
        <v>218</v>
      </c>
      <c r="S25" s="94" t="s">
        <v>219</v>
      </c>
      <c r="T25" s="76" t="s">
        <v>597</v>
      </c>
      <c r="U25" s="71" t="s">
        <v>599</v>
      </c>
      <c r="V25" s="12"/>
      <c r="W25" s="12"/>
      <c r="X25" s="12"/>
      <c r="Y25" s="83" t="s">
        <v>220</v>
      </c>
      <c r="Z25" s="267">
        <v>41157</v>
      </c>
      <c r="AA25" s="82" t="s">
        <v>221</v>
      </c>
      <c r="AB25" s="267">
        <v>42054</v>
      </c>
      <c r="AC25" s="82" t="s">
        <v>222</v>
      </c>
      <c r="AD25" s="267">
        <v>42121</v>
      </c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</row>
    <row r="26" spans="1:47" ht="12.75">
      <c r="A26" s="22">
        <v>24</v>
      </c>
      <c r="B26" s="68" t="s">
        <v>50</v>
      </c>
      <c r="C26" s="93" t="s">
        <v>54</v>
      </c>
      <c r="D26" s="95">
        <v>42762</v>
      </c>
      <c r="E26" s="104">
        <v>6335</v>
      </c>
      <c r="F26" s="101" t="s">
        <v>223</v>
      </c>
      <c r="G26" s="84"/>
      <c r="H26" s="4">
        <v>478.14</v>
      </c>
      <c r="I26" s="12"/>
      <c r="J26" s="4">
        <v>722.5</v>
      </c>
      <c r="K26" s="12"/>
      <c r="L26" s="4">
        <v>53884387</v>
      </c>
      <c r="M26" s="4">
        <v>787566</v>
      </c>
      <c r="N26" s="94" t="s">
        <v>586</v>
      </c>
      <c r="O26" s="104">
        <v>2</v>
      </c>
      <c r="P26" s="104" t="s">
        <v>131</v>
      </c>
      <c r="Q26" s="104">
        <v>0</v>
      </c>
      <c r="R26" s="76" t="s">
        <v>224</v>
      </c>
      <c r="S26" s="94" t="s">
        <v>225</v>
      </c>
      <c r="T26" s="76" t="s">
        <v>226</v>
      </c>
      <c r="U26" s="71" t="s">
        <v>227</v>
      </c>
      <c r="V26" s="12"/>
      <c r="W26" s="12"/>
      <c r="X26" s="12"/>
      <c r="Y26" s="83" t="s">
        <v>228</v>
      </c>
      <c r="Z26" s="267">
        <v>42122</v>
      </c>
      <c r="AA26" s="82" t="s">
        <v>229</v>
      </c>
      <c r="AB26" s="267">
        <v>14866</v>
      </c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</row>
    <row r="27" spans="1:47" ht="12.75">
      <c r="A27" s="22">
        <v>25</v>
      </c>
      <c r="B27" s="68" t="s">
        <v>23</v>
      </c>
      <c r="C27" s="146" t="s">
        <v>234</v>
      </c>
      <c r="D27" s="95">
        <v>42762</v>
      </c>
      <c r="E27" s="70">
        <v>66</v>
      </c>
      <c r="F27" s="101">
        <v>9</v>
      </c>
      <c r="G27" s="84"/>
      <c r="H27" s="4">
        <v>28.2</v>
      </c>
      <c r="I27" s="12"/>
      <c r="J27" s="4">
        <v>206</v>
      </c>
      <c r="K27" s="12"/>
      <c r="L27" s="4">
        <v>4300304</v>
      </c>
      <c r="M27" s="4">
        <v>64505</v>
      </c>
      <c r="N27" s="94" t="s">
        <v>102</v>
      </c>
      <c r="O27" s="104">
        <v>2</v>
      </c>
      <c r="P27" s="104" t="s">
        <v>130</v>
      </c>
      <c r="Q27" s="104">
        <v>0</v>
      </c>
      <c r="R27" s="76" t="s">
        <v>230</v>
      </c>
      <c r="S27" s="94" t="s">
        <v>213</v>
      </c>
      <c r="T27" s="76" t="s">
        <v>231</v>
      </c>
      <c r="U27" s="71">
        <v>5225</v>
      </c>
      <c r="V27" s="12"/>
      <c r="W27" s="12"/>
      <c r="X27" s="12"/>
      <c r="Y27" s="83" t="s">
        <v>232</v>
      </c>
      <c r="Z27" s="209">
        <v>27205</v>
      </c>
      <c r="AA27" s="82" t="s">
        <v>233</v>
      </c>
      <c r="AB27" s="267">
        <v>29362</v>
      </c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</row>
    <row r="28" spans="1:47" ht="12.75">
      <c r="A28" s="31">
        <v>26</v>
      </c>
      <c r="B28" s="68" t="s">
        <v>23</v>
      </c>
      <c r="C28" s="68" t="s">
        <v>139</v>
      </c>
      <c r="D28" s="3">
        <v>42762</v>
      </c>
      <c r="E28" s="142">
        <v>1019</v>
      </c>
      <c r="F28" s="101">
        <v>2</v>
      </c>
      <c r="G28" s="84"/>
      <c r="H28" s="4">
        <v>86.37</v>
      </c>
      <c r="I28" s="12"/>
      <c r="J28" s="19">
        <v>240</v>
      </c>
      <c r="K28" s="12"/>
      <c r="L28" s="4">
        <v>14764001</v>
      </c>
      <c r="M28" s="4">
        <v>221460</v>
      </c>
      <c r="N28" s="69" t="s">
        <v>102</v>
      </c>
      <c r="O28" s="27">
        <v>0</v>
      </c>
      <c r="P28" s="142" t="s">
        <v>130</v>
      </c>
      <c r="Q28" s="27">
        <v>0</v>
      </c>
      <c r="R28" s="70" t="s">
        <v>235</v>
      </c>
      <c r="S28" s="69" t="s">
        <v>236</v>
      </c>
      <c r="T28" s="70" t="s">
        <v>237</v>
      </c>
      <c r="U28" s="71">
        <v>1869</v>
      </c>
      <c r="V28" s="12"/>
      <c r="W28" s="12"/>
      <c r="X28" s="12"/>
      <c r="Y28" s="83"/>
      <c r="Z28" s="267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</row>
    <row r="29" spans="1:47" ht="12.75">
      <c r="A29" s="31">
        <v>27</v>
      </c>
      <c r="B29" s="68" t="s">
        <v>50</v>
      </c>
      <c r="C29" s="84" t="s">
        <v>43</v>
      </c>
      <c r="D29" s="3">
        <v>42766</v>
      </c>
      <c r="E29" s="142">
        <v>5652</v>
      </c>
      <c r="F29" s="101">
        <v>70</v>
      </c>
      <c r="G29" s="84"/>
      <c r="H29" s="4">
        <v>195.36</v>
      </c>
      <c r="I29" s="12"/>
      <c r="J29" s="19">
        <v>501.6</v>
      </c>
      <c r="K29" s="12"/>
      <c r="L29" s="4">
        <v>38342721</v>
      </c>
      <c r="M29" s="4">
        <v>575141</v>
      </c>
      <c r="N29" s="69" t="s">
        <v>102</v>
      </c>
      <c r="O29" s="27">
        <v>2</v>
      </c>
      <c r="P29" s="142" t="s">
        <v>130</v>
      </c>
      <c r="Q29" s="27">
        <v>0</v>
      </c>
      <c r="R29" s="70" t="s">
        <v>238</v>
      </c>
      <c r="S29" s="69" t="s">
        <v>239</v>
      </c>
      <c r="T29" s="70" t="s">
        <v>240</v>
      </c>
      <c r="U29" s="71">
        <v>708</v>
      </c>
      <c r="V29" s="12"/>
      <c r="W29" s="12"/>
      <c r="X29" s="12"/>
      <c r="Y29" s="83"/>
      <c r="Z29" s="267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</row>
    <row r="30" spans="1:47" ht="12.75">
      <c r="A30" s="31">
        <v>28</v>
      </c>
      <c r="B30" s="68" t="s">
        <v>124</v>
      </c>
      <c r="C30" s="73" t="s">
        <v>53</v>
      </c>
      <c r="D30" s="3">
        <v>42766</v>
      </c>
      <c r="E30" s="409">
        <v>10</v>
      </c>
      <c r="F30" s="101" t="s">
        <v>241</v>
      </c>
      <c r="G30" s="84"/>
      <c r="H30" s="4">
        <v>59.89</v>
      </c>
      <c r="I30" s="12"/>
      <c r="J30" s="19">
        <v>3005.77</v>
      </c>
      <c r="K30" s="12"/>
      <c r="L30" s="4">
        <v>14536132</v>
      </c>
      <c r="M30" s="4">
        <v>204875</v>
      </c>
      <c r="N30" s="69" t="s">
        <v>102</v>
      </c>
      <c r="O30" s="27"/>
      <c r="P30" s="142" t="s">
        <v>246</v>
      </c>
      <c r="Q30" s="27">
        <v>0</v>
      </c>
      <c r="R30" s="70" t="s">
        <v>242</v>
      </c>
      <c r="S30" s="69" t="s">
        <v>243</v>
      </c>
      <c r="T30" s="70" t="s">
        <v>244</v>
      </c>
      <c r="U30" s="71" t="s">
        <v>245</v>
      </c>
      <c r="V30" s="12"/>
      <c r="W30" s="12"/>
      <c r="X30" s="12"/>
      <c r="Y30" s="83" t="s">
        <v>247</v>
      </c>
      <c r="Z30" s="267">
        <v>42090</v>
      </c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</row>
    <row r="31" spans="1:47" ht="12.75">
      <c r="A31" s="316">
        <v>29</v>
      </c>
      <c r="B31" s="97" t="s">
        <v>23</v>
      </c>
      <c r="C31" s="126" t="s">
        <v>79</v>
      </c>
      <c r="D31" s="7">
        <v>42767</v>
      </c>
      <c r="E31" s="127">
        <v>6362</v>
      </c>
      <c r="F31" s="410">
        <v>17</v>
      </c>
      <c r="G31" s="126"/>
      <c r="H31" s="8">
        <v>104.58</v>
      </c>
      <c r="I31" s="317"/>
      <c r="J31" s="318">
        <v>200</v>
      </c>
      <c r="K31" s="317"/>
      <c r="L31" s="8">
        <v>5375094</v>
      </c>
      <c r="M31" s="8">
        <v>80626</v>
      </c>
      <c r="N31" s="319" t="s">
        <v>102</v>
      </c>
      <c r="O31" s="28">
        <v>2</v>
      </c>
      <c r="P31" s="28">
        <v>1</v>
      </c>
      <c r="Q31" s="28">
        <v>0</v>
      </c>
      <c r="R31" s="320" t="s">
        <v>581</v>
      </c>
      <c r="S31" s="319" t="s">
        <v>582</v>
      </c>
      <c r="T31" s="320" t="s">
        <v>583</v>
      </c>
      <c r="U31" s="80">
        <v>4426</v>
      </c>
      <c r="Y31" s="321"/>
      <c r="Z31" s="322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/>
      <c r="AO31" s="12"/>
      <c r="AP31" s="12"/>
      <c r="AQ31" s="12"/>
      <c r="AR31" s="12"/>
      <c r="AS31" s="12"/>
      <c r="AT31" s="12"/>
      <c r="AU31" s="12"/>
    </row>
    <row r="32" spans="1:47" s="38" customFormat="1" ht="12.75">
      <c r="A32" s="22">
        <v>30</v>
      </c>
      <c r="B32" s="68" t="s">
        <v>52</v>
      </c>
      <c r="C32" s="68" t="s">
        <v>44</v>
      </c>
      <c r="D32" s="3">
        <v>42767</v>
      </c>
      <c r="E32" s="142">
        <v>6139</v>
      </c>
      <c r="F32" s="101" t="s">
        <v>584</v>
      </c>
      <c r="G32" s="68"/>
      <c r="H32" s="4">
        <v>0</v>
      </c>
      <c r="I32" s="4"/>
      <c r="J32" s="4"/>
      <c r="K32" s="2"/>
      <c r="L32" s="4">
        <v>2303543</v>
      </c>
      <c r="M32" s="4">
        <v>23035</v>
      </c>
      <c r="N32" s="94" t="s">
        <v>585</v>
      </c>
      <c r="O32" s="142">
        <v>0</v>
      </c>
      <c r="P32" s="104">
        <v>1</v>
      </c>
      <c r="Q32" s="128">
        <v>0</v>
      </c>
      <c r="R32" s="75" t="s">
        <v>588</v>
      </c>
      <c r="S32" s="94" t="s">
        <v>589</v>
      </c>
      <c r="T32" s="94" t="s">
        <v>590</v>
      </c>
      <c r="U32" s="71" t="s">
        <v>598</v>
      </c>
      <c r="V32" s="6"/>
      <c r="W32" s="36"/>
      <c r="Y32" s="265"/>
      <c r="Z32" s="41"/>
      <c r="AA32" s="110"/>
      <c r="AB32" s="41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</row>
    <row r="33" spans="1:47" s="38" customFormat="1" ht="12.75">
      <c r="A33" s="22">
        <v>31</v>
      </c>
      <c r="B33" s="68" t="s">
        <v>23</v>
      </c>
      <c r="C33" s="93" t="s">
        <v>234</v>
      </c>
      <c r="D33" s="95">
        <v>42767</v>
      </c>
      <c r="E33" s="142">
        <v>5119</v>
      </c>
      <c r="F33" s="101" t="s">
        <v>603</v>
      </c>
      <c r="G33" s="68"/>
      <c r="H33" s="4">
        <v>24.81</v>
      </c>
      <c r="I33" s="4"/>
      <c r="J33" s="4"/>
      <c r="K33" s="2"/>
      <c r="L33" s="4">
        <v>3042947</v>
      </c>
      <c r="M33" s="4">
        <v>45644</v>
      </c>
      <c r="N33" s="94" t="s">
        <v>604</v>
      </c>
      <c r="O33" s="104">
        <v>2</v>
      </c>
      <c r="P33" s="104">
        <v>1</v>
      </c>
      <c r="Q33" s="104">
        <v>0</v>
      </c>
      <c r="R33" s="76" t="s">
        <v>605</v>
      </c>
      <c r="S33" s="94" t="s">
        <v>606</v>
      </c>
      <c r="T33" s="76" t="s">
        <v>607</v>
      </c>
      <c r="U33" s="5">
        <v>213</v>
      </c>
      <c r="V33" s="6"/>
      <c r="W33" s="36"/>
      <c r="Y33" s="265" t="s">
        <v>608</v>
      </c>
      <c r="Z33" s="41">
        <v>32099</v>
      </c>
      <c r="AA33" s="110" t="s">
        <v>609</v>
      </c>
      <c r="AB33" s="41">
        <v>32167</v>
      </c>
      <c r="AC33" s="110" t="s">
        <v>610</v>
      </c>
      <c r="AD33" s="41">
        <v>32723</v>
      </c>
      <c r="AE33" s="110" t="s">
        <v>611</v>
      </c>
      <c r="AF33" s="41">
        <v>40129</v>
      </c>
      <c r="AG33" s="11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</row>
    <row r="34" spans="1:47" s="38" customFormat="1" ht="12.75">
      <c r="A34" s="22">
        <v>32</v>
      </c>
      <c r="B34" s="68" t="s">
        <v>23</v>
      </c>
      <c r="C34" s="68" t="s">
        <v>79</v>
      </c>
      <c r="D34" s="3">
        <v>42767</v>
      </c>
      <c r="E34" s="142">
        <v>1262</v>
      </c>
      <c r="F34" s="101" t="s">
        <v>612</v>
      </c>
      <c r="G34" s="68"/>
      <c r="H34" s="103">
        <v>25</v>
      </c>
      <c r="I34" s="4"/>
      <c r="J34" s="4">
        <v>220</v>
      </c>
      <c r="K34" s="2"/>
      <c r="L34" s="149">
        <v>5024756</v>
      </c>
      <c r="M34" s="4">
        <v>71871</v>
      </c>
      <c r="N34" s="94" t="s">
        <v>102</v>
      </c>
      <c r="O34" s="142">
        <v>1</v>
      </c>
      <c r="P34" s="104">
        <v>1</v>
      </c>
      <c r="Q34" s="128">
        <v>0</v>
      </c>
      <c r="R34" s="75" t="s">
        <v>613</v>
      </c>
      <c r="S34" s="94" t="s">
        <v>614</v>
      </c>
      <c r="T34" s="76" t="s">
        <v>615</v>
      </c>
      <c r="U34" s="71">
        <v>4945</v>
      </c>
      <c r="V34" s="6"/>
      <c r="W34" s="36"/>
      <c r="Y34" s="83"/>
      <c r="Z34" s="41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</row>
    <row r="35" spans="1:47" s="38" customFormat="1" ht="12.75">
      <c r="A35" s="22">
        <v>33</v>
      </c>
      <c r="B35" s="93" t="s">
        <v>50</v>
      </c>
      <c r="C35" s="68" t="s">
        <v>54</v>
      </c>
      <c r="D35" s="3">
        <v>42767</v>
      </c>
      <c r="E35" s="142">
        <v>52</v>
      </c>
      <c r="F35" s="101" t="s">
        <v>276</v>
      </c>
      <c r="G35" s="68"/>
      <c r="H35" s="4">
        <v>2322.48</v>
      </c>
      <c r="I35" s="4"/>
      <c r="J35" s="4">
        <v>6004.37</v>
      </c>
      <c r="K35" s="2"/>
      <c r="L35" s="4">
        <v>443820927</v>
      </c>
      <c r="M35" s="4">
        <v>4660120</v>
      </c>
      <c r="N35" s="94" t="s">
        <v>616</v>
      </c>
      <c r="O35" s="27">
        <v>4</v>
      </c>
      <c r="P35" s="93" t="s">
        <v>617</v>
      </c>
      <c r="Q35" s="27">
        <v>0</v>
      </c>
      <c r="R35" s="76" t="s">
        <v>618</v>
      </c>
      <c r="S35" s="94" t="s">
        <v>619</v>
      </c>
      <c r="T35" s="76" t="s">
        <v>596</v>
      </c>
      <c r="U35" s="71">
        <v>3840</v>
      </c>
      <c r="V35" s="6"/>
      <c r="W35" s="36"/>
      <c r="Y35" s="83"/>
      <c r="Z35" s="41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</row>
    <row r="36" spans="1:47" s="38" customFormat="1" ht="12.75">
      <c r="A36" s="31">
        <v>34</v>
      </c>
      <c r="B36" s="68" t="s">
        <v>52</v>
      </c>
      <c r="C36" s="68" t="s">
        <v>53</v>
      </c>
      <c r="D36" s="3">
        <v>42768</v>
      </c>
      <c r="E36" s="142">
        <v>2829</v>
      </c>
      <c r="F36" s="101" t="s">
        <v>603</v>
      </c>
      <c r="G36" s="68"/>
      <c r="H36" s="4">
        <v>29.3</v>
      </c>
      <c r="I36" s="4"/>
      <c r="J36" s="4">
        <v>208</v>
      </c>
      <c r="K36" s="2"/>
      <c r="L36" s="4">
        <v>12031982</v>
      </c>
      <c r="M36" s="4">
        <v>237586</v>
      </c>
      <c r="N36" s="69" t="s">
        <v>620</v>
      </c>
      <c r="O36" s="27">
        <v>1</v>
      </c>
      <c r="P36" s="27">
        <v>1</v>
      </c>
      <c r="Q36" s="27">
        <v>0</v>
      </c>
      <c r="R36" s="70" t="s">
        <v>621</v>
      </c>
      <c r="S36" s="69" t="s">
        <v>622</v>
      </c>
      <c r="T36" s="70" t="s">
        <v>623</v>
      </c>
      <c r="U36" s="71" t="s">
        <v>624</v>
      </c>
      <c r="V36" s="6"/>
      <c r="W36" s="36"/>
      <c r="Y36" s="83" t="s">
        <v>625</v>
      </c>
      <c r="Z36" s="41">
        <v>40998</v>
      </c>
      <c r="AA36" s="110" t="s">
        <v>626</v>
      </c>
      <c r="AB36" s="41">
        <v>41976</v>
      </c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</row>
    <row r="37" spans="1:47" s="38" customFormat="1" ht="12.75">
      <c r="A37" s="31">
        <v>35</v>
      </c>
      <c r="B37" s="68" t="s">
        <v>50</v>
      </c>
      <c r="C37" s="68" t="s">
        <v>54</v>
      </c>
      <c r="D37" s="3">
        <v>42768</v>
      </c>
      <c r="E37" s="142">
        <v>2366</v>
      </c>
      <c r="F37" s="101" t="s">
        <v>506</v>
      </c>
      <c r="G37" s="68"/>
      <c r="H37" s="4">
        <v>216.09</v>
      </c>
      <c r="I37" s="4"/>
      <c r="J37" s="4">
        <v>416.09</v>
      </c>
      <c r="K37" s="2"/>
      <c r="L37" s="4">
        <v>55182963</v>
      </c>
      <c r="M37" s="4">
        <v>784654</v>
      </c>
      <c r="N37" s="69" t="s">
        <v>627</v>
      </c>
      <c r="O37" s="27">
        <v>2</v>
      </c>
      <c r="P37" s="27">
        <v>1</v>
      </c>
      <c r="Q37" s="27">
        <v>0</v>
      </c>
      <c r="R37" s="70" t="s">
        <v>628</v>
      </c>
      <c r="S37" s="69" t="s">
        <v>629</v>
      </c>
      <c r="T37" s="70" t="s">
        <v>630</v>
      </c>
      <c r="U37" s="71">
        <v>1456</v>
      </c>
      <c r="V37" s="6"/>
      <c r="W37" s="36"/>
      <c r="Y37" s="83"/>
      <c r="Z37" s="41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</row>
    <row r="38" spans="1:49" s="38" customFormat="1" ht="12.75">
      <c r="A38" s="22">
        <v>36</v>
      </c>
      <c r="B38" s="68" t="s">
        <v>50</v>
      </c>
      <c r="C38" s="68" t="s">
        <v>124</v>
      </c>
      <c r="D38" s="3">
        <v>42768</v>
      </c>
      <c r="E38" s="142">
        <v>1850</v>
      </c>
      <c r="F38" s="101" t="s">
        <v>273</v>
      </c>
      <c r="G38" s="68"/>
      <c r="H38" s="4">
        <v>252.1</v>
      </c>
      <c r="I38" s="4"/>
      <c r="J38" s="4">
        <v>468.2</v>
      </c>
      <c r="K38" s="2"/>
      <c r="L38" s="149">
        <v>8413813</v>
      </c>
      <c r="M38" s="4">
        <v>119723</v>
      </c>
      <c r="N38" s="94" t="s">
        <v>102</v>
      </c>
      <c r="O38" s="142">
        <v>3</v>
      </c>
      <c r="P38" s="104">
        <v>1</v>
      </c>
      <c r="Q38" s="128">
        <v>0</v>
      </c>
      <c r="R38" s="75" t="s">
        <v>631</v>
      </c>
      <c r="S38" s="94" t="s">
        <v>632</v>
      </c>
      <c r="T38" s="76" t="s">
        <v>500</v>
      </c>
      <c r="U38" s="71">
        <v>1565</v>
      </c>
      <c r="V38" s="6"/>
      <c r="W38" s="36"/>
      <c r="Y38" s="172" t="s">
        <v>635</v>
      </c>
      <c r="Z38" s="41">
        <v>42192</v>
      </c>
      <c r="AA38" s="86" t="s">
        <v>633</v>
      </c>
      <c r="AB38" s="307">
        <v>17281</v>
      </c>
      <c r="AC38" s="110" t="s">
        <v>634</v>
      </c>
      <c r="AD38" s="41">
        <v>32141</v>
      </c>
      <c r="AE38" s="110" t="s">
        <v>635</v>
      </c>
      <c r="AF38" s="41">
        <v>42192</v>
      </c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</row>
    <row r="39" spans="1:47" s="38" customFormat="1" ht="12.75">
      <c r="A39" s="22">
        <v>37</v>
      </c>
      <c r="B39" s="68" t="s">
        <v>50</v>
      </c>
      <c r="C39" s="68" t="s">
        <v>43</v>
      </c>
      <c r="D39" s="3">
        <v>42769</v>
      </c>
      <c r="E39" s="142">
        <v>1551</v>
      </c>
      <c r="F39" s="101" t="s">
        <v>636</v>
      </c>
      <c r="G39" s="68" t="s">
        <v>154</v>
      </c>
      <c r="H39" s="4">
        <v>3863.64</v>
      </c>
      <c r="I39" s="4"/>
      <c r="J39" s="4">
        <v>1099.08</v>
      </c>
      <c r="K39" s="2"/>
      <c r="L39" s="4">
        <v>918440114</v>
      </c>
      <c r="M39" s="4">
        <v>9643621</v>
      </c>
      <c r="N39" s="94" t="s">
        <v>102</v>
      </c>
      <c r="O39" s="142">
        <v>5</v>
      </c>
      <c r="P39" s="104" t="s">
        <v>637</v>
      </c>
      <c r="Q39" s="128">
        <v>0</v>
      </c>
      <c r="R39" s="75" t="s">
        <v>638</v>
      </c>
      <c r="S39" s="94" t="s">
        <v>639</v>
      </c>
      <c r="T39" s="76" t="s">
        <v>473</v>
      </c>
      <c r="U39" s="71" t="s">
        <v>640</v>
      </c>
      <c r="V39" s="6"/>
      <c r="W39" s="36"/>
      <c r="Y39" s="263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</row>
    <row r="40" spans="1:47" s="38" customFormat="1" ht="12.75">
      <c r="A40" s="31">
        <v>38</v>
      </c>
      <c r="B40" s="68" t="s">
        <v>52</v>
      </c>
      <c r="C40" s="97" t="s">
        <v>53</v>
      </c>
      <c r="D40" s="3">
        <v>42769</v>
      </c>
      <c r="E40" s="142">
        <v>5639</v>
      </c>
      <c r="F40" s="101" t="s">
        <v>641</v>
      </c>
      <c r="G40" s="97"/>
      <c r="H40" s="4">
        <v>0</v>
      </c>
      <c r="I40" s="8"/>
      <c r="J40" s="4">
        <v>0</v>
      </c>
      <c r="K40" s="2"/>
      <c r="L40" s="4">
        <v>502775</v>
      </c>
      <c r="M40" s="4">
        <v>5028</v>
      </c>
      <c r="N40" s="69" t="s">
        <v>642</v>
      </c>
      <c r="O40" s="27">
        <v>0</v>
      </c>
      <c r="P40" s="27">
        <v>1</v>
      </c>
      <c r="Q40" s="27">
        <v>0</v>
      </c>
      <c r="R40" s="70" t="s">
        <v>643</v>
      </c>
      <c r="S40" s="69" t="s">
        <v>644</v>
      </c>
      <c r="T40" s="70" t="s">
        <v>590</v>
      </c>
      <c r="U40" s="71">
        <v>662</v>
      </c>
      <c r="V40" s="67"/>
      <c r="Y40" s="263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</row>
    <row r="41" spans="1:47" s="1" customFormat="1" ht="12.75">
      <c r="A41" s="21">
        <v>39</v>
      </c>
      <c r="B41" s="77" t="s">
        <v>50</v>
      </c>
      <c r="C41" s="77" t="s">
        <v>124</v>
      </c>
      <c r="D41" s="237">
        <v>42774</v>
      </c>
      <c r="E41" s="301">
        <v>2264</v>
      </c>
      <c r="F41" s="414" t="s">
        <v>645</v>
      </c>
      <c r="G41" s="97" t="s">
        <v>154</v>
      </c>
      <c r="H41" s="8">
        <v>5554.42</v>
      </c>
      <c r="I41" s="8"/>
      <c r="J41" s="8">
        <v>1986</v>
      </c>
      <c r="K41" s="4"/>
      <c r="L41" s="4">
        <v>241820093</v>
      </c>
      <c r="M41" s="123">
        <v>1283693</v>
      </c>
      <c r="N41" s="124" t="s">
        <v>102</v>
      </c>
      <c r="O41" s="28">
        <v>5</v>
      </c>
      <c r="P41" s="127" t="s">
        <v>646</v>
      </c>
      <c r="Q41" s="128">
        <v>0</v>
      </c>
      <c r="R41" s="138" t="s">
        <v>647</v>
      </c>
      <c r="S41" s="76" t="s">
        <v>648</v>
      </c>
      <c r="T41" s="76" t="s">
        <v>649</v>
      </c>
      <c r="U41" s="71">
        <v>1648</v>
      </c>
      <c r="Y41" s="86" t="s">
        <v>650</v>
      </c>
      <c r="Z41" s="267">
        <v>42313</v>
      </c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</row>
    <row r="42" spans="1:47" s="1" customFormat="1" ht="12.75">
      <c r="A42" s="49">
        <v>40</v>
      </c>
      <c r="B42" s="120" t="s">
        <v>52</v>
      </c>
      <c r="C42" s="77" t="s">
        <v>44</v>
      </c>
      <c r="D42" s="50">
        <v>42775</v>
      </c>
      <c r="E42" s="302">
        <v>5153</v>
      </c>
      <c r="F42" s="184" t="s">
        <v>456</v>
      </c>
      <c r="G42" s="97"/>
      <c r="H42" s="51">
        <v>1.54</v>
      </c>
      <c r="I42" s="8"/>
      <c r="J42" s="51">
        <v>0</v>
      </c>
      <c r="K42" s="4"/>
      <c r="L42" s="51">
        <v>3421200</v>
      </c>
      <c r="M42" s="51">
        <v>35534</v>
      </c>
      <c r="N42" s="94" t="s">
        <v>587</v>
      </c>
      <c r="O42" s="129">
        <v>0</v>
      </c>
      <c r="P42" s="129">
        <v>1</v>
      </c>
      <c r="Q42" s="129">
        <v>0</v>
      </c>
      <c r="R42" s="151" t="s">
        <v>651</v>
      </c>
      <c r="S42" s="121" t="s">
        <v>652</v>
      </c>
      <c r="T42" s="125" t="s">
        <v>653</v>
      </c>
      <c r="U42" s="53">
        <v>168</v>
      </c>
      <c r="Y42" s="83" t="s">
        <v>654</v>
      </c>
      <c r="Z42" s="267">
        <v>20821</v>
      </c>
      <c r="AA42" s="82" t="s">
        <v>109</v>
      </c>
      <c r="AB42" s="267">
        <v>20838</v>
      </c>
      <c r="AC42" s="82" t="s">
        <v>655</v>
      </c>
      <c r="AD42" s="267">
        <v>37061</v>
      </c>
      <c r="AE42" s="82" t="s">
        <v>656</v>
      </c>
      <c r="AF42" s="267">
        <v>40749</v>
      </c>
      <c r="AG42" s="82" t="s">
        <v>657</v>
      </c>
      <c r="AH42" s="82" t="s">
        <v>658</v>
      </c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</row>
    <row r="43" spans="1:47" s="38" customFormat="1" ht="12.75">
      <c r="A43" s="31">
        <v>41</v>
      </c>
      <c r="B43" s="68" t="s">
        <v>50</v>
      </c>
      <c r="C43" s="68" t="s">
        <v>54</v>
      </c>
      <c r="D43" s="3">
        <v>42779</v>
      </c>
      <c r="E43" s="142">
        <v>5749</v>
      </c>
      <c r="F43" s="101" t="s">
        <v>659</v>
      </c>
      <c r="G43" s="68" t="s">
        <v>660</v>
      </c>
      <c r="H43" s="4">
        <v>165.65</v>
      </c>
      <c r="I43" s="4"/>
      <c r="J43" s="4">
        <v>450</v>
      </c>
      <c r="K43" s="2"/>
      <c r="L43" s="4">
        <v>35885465</v>
      </c>
      <c r="M43" s="4">
        <v>515782</v>
      </c>
      <c r="N43" s="69" t="s">
        <v>102</v>
      </c>
      <c r="O43" s="27">
        <v>2</v>
      </c>
      <c r="P43" s="27">
        <v>1</v>
      </c>
      <c r="Q43" s="27">
        <v>0</v>
      </c>
      <c r="R43" s="70" t="s">
        <v>661</v>
      </c>
      <c r="S43" s="69" t="s">
        <v>662</v>
      </c>
      <c r="T43" s="70" t="s">
        <v>663</v>
      </c>
      <c r="U43" s="71">
        <v>718</v>
      </c>
      <c r="V43" s="6"/>
      <c r="W43" s="36"/>
      <c r="Y43" s="83" t="s">
        <v>664</v>
      </c>
      <c r="Z43" s="41">
        <v>18339</v>
      </c>
      <c r="AA43" s="110" t="s">
        <v>665</v>
      </c>
      <c r="AB43" s="41">
        <v>18511</v>
      </c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</row>
    <row r="44" spans="1:47" s="38" customFormat="1" ht="12.75">
      <c r="A44" s="31">
        <v>42</v>
      </c>
      <c r="B44" s="68" t="s">
        <v>50</v>
      </c>
      <c r="C44" s="68" t="s">
        <v>54</v>
      </c>
      <c r="D44" s="3">
        <v>42779</v>
      </c>
      <c r="E44" s="142">
        <v>1556</v>
      </c>
      <c r="F44" s="101" t="s">
        <v>666</v>
      </c>
      <c r="G44" s="68"/>
      <c r="H44" s="4">
        <v>148.04</v>
      </c>
      <c r="I44" s="4"/>
      <c r="J44" s="4">
        <v>472.5</v>
      </c>
      <c r="K44" s="2"/>
      <c r="L44" s="4">
        <v>25424390</v>
      </c>
      <c r="M44" s="4">
        <v>384916</v>
      </c>
      <c r="N44" s="69" t="s">
        <v>102</v>
      </c>
      <c r="O44" s="27">
        <v>1</v>
      </c>
      <c r="P44" s="27">
        <v>1</v>
      </c>
      <c r="Q44" s="27">
        <v>0</v>
      </c>
      <c r="R44" s="70" t="s">
        <v>667</v>
      </c>
      <c r="S44" s="69" t="s">
        <v>668</v>
      </c>
      <c r="T44" s="70" t="s">
        <v>669</v>
      </c>
      <c r="U44" s="71">
        <v>4419</v>
      </c>
      <c r="V44" s="6"/>
      <c r="W44" s="36"/>
      <c r="Y44" s="83" t="s">
        <v>670</v>
      </c>
      <c r="Z44" s="41">
        <v>18785</v>
      </c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</row>
    <row r="45" spans="1:47" s="38" customFormat="1" ht="12.75">
      <c r="A45" s="22">
        <v>43</v>
      </c>
      <c r="B45" s="68" t="s">
        <v>50</v>
      </c>
      <c r="C45" s="93" t="s">
        <v>43</v>
      </c>
      <c r="D45" s="95">
        <v>42779</v>
      </c>
      <c r="E45" s="142">
        <v>738</v>
      </c>
      <c r="F45" s="101" t="s">
        <v>603</v>
      </c>
      <c r="G45" s="68"/>
      <c r="H45" s="4">
        <v>145.19</v>
      </c>
      <c r="I45" s="4"/>
      <c r="J45" s="4">
        <v>754.66</v>
      </c>
      <c r="K45" s="2"/>
      <c r="L45" s="4">
        <v>65719554</v>
      </c>
      <c r="M45" s="4">
        <v>588912</v>
      </c>
      <c r="N45" s="94" t="s">
        <v>671</v>
      </c>
      <c r="O45" s="104">
        <v>2</v>
      </c>
      <c r="P45" s="104" t="s">
        <v>672</v>
      </c>
      <c r="Q45" s="104">
        <v>0</v>
      </c>
      <c r="R45" s="76" t="s">
        <v>673</v>
      </c>
      <c r="S45" s="94" t="s">
        <v>674</v>
      </c>
      <c r="T45" s="76" t="s">
        <v>675</v>
      </c>
      <c r="U45" s="5">
        <v>3175</v>
      </c>
      <c r="V45" s="6"/>
      <c r="W45" s="36"/>
      <c r="Y45" s="83" t="s">
        <v>676</v>
      </c>
      <c r="Z45" s="41">
        <v>37614</v>
      </c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</row>
    <row r="46" spans="1:47" s="38" customFormat="1" ht="12.75">
      <c r="A46" s="22">
        <v>44</v>
      </c>
      <c r="B46" s="68" t="s">
        <v>52</v>
      </c>
      <c r="C46" s="68" t="s">
        <v>53</v>
      </c>
      <c r="D46" s="3">
        <v>42779</v>
      </c>
      <c r="E46" s="240">
        <v>51</v>
      </c>
      <c r="F46" s="415" t="s">
        <v>677</v>
      </c>
      <c r="G46" s="68"/>
      <c r="H46" s="4">
        <v>39.92</v>
      </c>
      <c r="I46" s="4"/>
      <c r="J46" s="4">
        <v>790.5</v>
      </c>
      <c r="K46" s="2"/>
      <c r="L46" s="4">
        <v>6896188</v>
      </c>
      <c r="M46" s="4">
        <v>93443</v>
      </c>
      <c r="N46" s="94" t="s">
        <v>102</v>
      </c>
      <c r="O46" s="142">
        <v>1</v>
      </c>
      <c r="P46" s="104">
        <v>1</v>
      </c>
      <c r="Q46" s="128">
        <v>0</v>
      </c>
      <c r="R46" s="135" t="s">
        <v>678</v>
      </c>
      <c r="S46" s="94" t="s">
        <v>679</v>
      </c>
      <c r="T46" s="76" t="s">
        <v>473</v>
      </c>
      <c r="U46" s="71">
        <v>94</v>
      </c>
      <c r="V46" s="6"/>
      <c r="W46" s="36"/>
      <c r="Y46" s="83" t="s">
        <v>680</v>
      </c>
      <c r="Z46" s="41">
        <v>15963</v>
      </c>
      <c r="AA46" s="110" t="s">
        <v>109</v>
      </c>
      <c r="AB46" s="41">
        <v>16483</v>
      </c>
      <c r="AC46" s="110" t="s">
        <v>681</v>
      </c>
      <c r="AD46" s="41">
        <v>32689</v>
      </c>
      <c r="AE46" s="110" t="s">
        <v>682</v>
      </c>
      <c r="AF46" s="41">
        <v>38824</v>
      </c>
      <c r="AG46" s="110" t="s">
        <v>683</v>
      </c>
      <c r="AH46" s="41">
        <v>42430</v>
      </c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</row>
    <row r="47" spans="1:47" s="38" customFormat="1" ht="12.75">
      <c r="A47" s="22">
        <v>45</v>
      </c>
      <c r="B47" s="68" t="s">
        <v>50</v>
      </c>
      <c r="C47" s="68" t="s">
        <v>124</v>
      </c>
      <c r="D47" s="3">
        <v>42779</v>
      </c>
      <c r="E47" s="240">
        <v>242</v>
      </c>
      <c r="F47" s="415" t="s">
        <v>456</v>
      </c>
      <c r="G47" s="68"/>
      <c r="H47" s="4">
        <v>1076.68</v>
      </c>
      <c r="I47" s="4"/>
      <c r="J47" s="4">
        <v>960.38</v>
      </c>
      <c r="K47" s="2"/>
      <c r="L47" s="4">
        <v>9209589</v>
      </c>
      <c r="M47" s="4">
        <v>92096</v>
      </c>
      <c r="N47" s="94" t="s">
        <v>684</v>
      </c>
      <c r="O47" s="142">
        <v>3</v>
      </c>
      <c r="P47" s="104">
        <v>1</v>
      </c>
      <c r="Q47" s="128">
        <v>0</v>
      </c>
      <c r="R47" s="135" t="s">
        <v>685</v>
      </c>
      <c r="S47" s="94" t="s">
        <v>686</v>
      </c>
      <c r="T47" s="76" t="s">
        <v>687</v>
      </c>
      <c r="U47" s="71">
        <v>223</v>
      </c>
      <c r="V47" s="6"/>
      <c r="W47" s="36"/>
      <c r="Y47" s="83" t="s">
        <v>688</v>
      </c>
      <c r="Z47" s="41">
        <v>41576</v>
      </c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</row>
    <row r="48" spans="1:47" s="38" customFormat="1" ht="12.75">
      <c r="A48" s="22">
        <v>46</v>
      </c>
      <c r="B48" s="68" t="s">
        <v>50</v>
      </c>
      <c r="C48" s="68" t="s">
        <v>124</v>
      </c>
      <c r="D48" s="3">
        <v>42779</v>
      </c>
      <c r="E48" s="240">
        <v>763</v>
      </c>
      <c r="F48" s="415" t="s">
        <v>506</v>
      </c>
      <c r="G48" s="68"/>
      <c r="H48" s="4">
        <v>599.71</v>
      </c>
      <c r="I48" s="4"/>
      <c r="J48" s="4">
        <v>636</v>
      </c>
      <c r="K48" s="2"/>
      <c r="L48" s="4">
        <v>1449477</v>
      </c>
      <c r="M48" s="4">
        <v>14495</v>
      </c>
      <c r="N48" s="94" t="s">
        <v>102</v>
      </c>
      <c r="O48" s="142">
        <v>3</v>
      </c>
      <c r="P48" s="104">
        <v>6</v>
      </c>
      <c r="Q48" s="128">
        <v>0</v>
      </c>
      <c r="R48" s="135" t="s">
        <v>689</v>
      </c>
      <c r="S48" s="94" t="s">
        <v>690</v>
      </c>
      <c r="T48" s="76" t="s">
        <v>544</v>
      </c>
      <c r="U48" s="71">
        <v>447</v>
      </c>
      <c r="V48" s="6"/>
      <c r="W48" s="36"/>
      <c r="Y48" s="83" t="s">
        <v>691</v>
      </c>
      <c r="Z48" s="41">
        <v>42391</v>
      </c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</row>
    <row r="49" spans="1:47" s="38" customFormat="1" ht="12.75">
      <c r="A49" s="22">
        <v>47</v>
      </c>
      <c r="B49" s="68" t="s">
        <v>50</v>
      </c>
      <c r="C49" s="68" t="s">
        <v>124</v>
      </c>
      <c r="D49" s="3">
        <v>42779</v>
      </c>
      <c r="E49" s="240">
        <v>5154</v>
      </c>
      <c r="F49" s="415" t="s">
        <v>414</v>
      </c>
      <c r="G49" s="68"/>
      <c r="H49" s="4">
        <v>216.32</v>
      </c>
      <c r="I49" s="4"/>
      <c r="J49" s="4">
        <v>405.07</v>
      </c>
      <c r="K49" s="2"/>
      <c r="L49" s="4">
        <v>2492248</v>
      </c>
      <c r="M49" s="4">
        <v>37383</v>
      </c>
      <c r="N49" s="94" t="s">
        <v>102</v>
      </c>
      <c r="O49" s="142">
        <v>2</v>
      </c>
      <c r="P49" s="104">
        <v>1</v>
      </c>
      <c r="Q49" s="128">
        <v>0</v>
      </c>
      <c r="R49" s="135" t="s">
        <v>692</v>
      </c>
      <c r="S49" s="94" t="s">
        <v>693</v>
      </c>
      <c r="T49" s="76" t="s">
        <v>386</v>
      </c>
      <c r="U49" s="71" t="s">
        <v>694</v>
      </c>
      <c r="V49" s="6"/>
      <c r="W49" s="36"/>
      <c r="Y49" s="83" t="s">
        <v>695</v>
      </c>
      <c r="Z49" s="41">
        <v>42250</v>
      </c>
      <c r="AA49" s="110" t="s">
        <v>696</v>
      </c>
      <c r="AB49" s="41">
        <v>20445</v>
      </c>
      <c r="AC49" s="110" t="s">
        <v>109</v>
      </c>
      <c r="AD49" s="41">
        <v>20785</v>
      </c>
      <c r="AE49" s="110"/>
      <c r="AF49" s="41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</row>
    <row r="50" spans="1:47" s="38" customFormat="1" ht="12.75">
      <c r="A50" s="22">
        <v>48</v>
      </c>
      <c r="B50" s="68" t="s">
        <v>50</v>
      </c>
      <c r="C50" s="68" t="s">
        <v>43</v>
      </c>
      <c r="D50" s="3">
        <v>42779</v>
      </c>
      <c r="E50" s="240">
        <v>652</v>
      </c>
      <c r="F50" s="415" t="s">
        <v>697</v>
      </c>
      <c r="G50" s="68" t="s">
        <v>154</v>
      </c>
      <c r="H50" s="4">
        <v>7779.56</v>
      </c>
      <c r="I50" s="4"/>
      <c r="J50" s="4">
        <v>2335.12</v>
      </c>
      <c r="K50" s="2"/>
      <c r="L50" s="4">
        <v>1857621481</v>
      </c>
      <c r="M50" s="4">
        <v>19505025</v>
      </c>
      <c r="N50" s="94" t="s">
        <v>102</v>
      </c>
      <c r="O50" s="142">
        <v>5</v>
      </c>
      <c r="P50" s="104">
        <v>58</v>
      </c>
      <c r="Q50" s="128">
        <v>0</v>
      </c>
      <c r="R50" s="135" t="s">
        <v>698</v>
      </c>
      <c r="S50" s="94" t="s">
        <v>699</v>
      </c>
      <c r="T50" s="76" t="s">
        <v>700</v>
      </c>
      <c r="U50" s="71" t="s">
        <v>701</v>
      </c>
      <c r="V50" s="6"/>
      <c r="W50" s="36"/>
      <c r="Y50" s="83"/>
      <c r="Z50" s="41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</row>
    <row r="51" spans="1:47" s="38" customFormat="1" ht="12.75">
      <c r="A51" s="22">
        <v>49</v>
      </c>
      <c r="B51" s="68" t="s">
        <v>50</v>
      </c>
      <c r="C51" s="68" t="s">
        <v>44</v>
      </c>
      <c r="D51" s="3">
        <v>42779</v>
      </c>
      <c r="E51" s="240">
        <v>766</v>
      </c>
      <c r="F51" s="415" t="s">
        <v>702</v>
      </c>
      <c r="G51" s="68"/>
      <c r="H51" s="4">
        <v>0</v>
      </c>
      <c r="I51" s="4"/>
      <c r="J51" s="103">
        <v>0</v>
      </c>
      <c r="K51" s="2"/>
      <c r="L51" s="4">
        <v>5000000</v>
      </c>
      <c r="M51" s="4">
        <v>50000</v>
      </c>
      <c r="N51" s="94" t="s">
        <v>620</v>
      </c>
      <c r="O51" s="142">
        <v>0</v>
      </c>
      <c r="P51" s="93" t="s">
        <v>617</v>
      </c>
      <c r="Q51" s="128">
        <v>0</v>
      </c>
      <c r="R51" s="135" t="s">
        <v>703</v>
      </c>
      <c r="S51" s="94" t="s">
        <v>704</v>
      </c>
      <c r="T51" s="76" t="s">
        <v>649</v>
      </c>
      <c r="U51" s="71" t="s">
        <v>705</v>
      </c>
      <c r="V51" s="6"/>
      <c r="W51" s="36"/>
      <c r="Y51" s="83" t="s">
        <v>706</v>
      </c>
      <c r="Z51" s="41">
        <v>41694</v>
      </c>
      <c r="AA51" s="110" t="s">
        <v>707</v>
      </c>
      <c r="AB51" s="41">
        <v>41962</v>
      </c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</row>
    <row r="52" spans="1:47" s="38" customFormat="1" ht="12.75">
      <c r="A52" s="22">
        <v>50</v>
      </c>
      <c r="B52" s="68" t="s">
        <v>23</v>
      </c>
      <c r="C52" s="68" t="s">
        <v>79</v>
      </c>
      <c r="D52" s="3">
        <v>42779</v>
      </c>
      <c r="E52" s="240">
        <v>1211</v>
      </c>
      <c r="F52" s="415" t="s">
        <v>708</v>
      </c>
      <c r="G52" s="68"/>
      <c r="H52" s="4">
        <v>137.66</v>
      </c>
      <c r="I52" s="4"/>
      <c r="J52" s="4">
        <v>306</v>
      </c>
      <c r="K52" s="2"/>
      <c r="L52" s="4">
        <v>20909581</v>
      </c>
      <c r="M52" s="4">
        <v>313644</v>
      </c>
      <c r="N52" s="94" t="s">
        <v>102</v>
      </c>
      <c r="O52" s="142">
        <v>2</v>
      </c>
      <c r="P52" s="104">
        <v>1</v>
      </c>
      <c r="Q52" s="128">
        <v>0</v>
      </c>
      <c r="R52" s="135" t="s">
        <v>709</v>
      </c>
      <c r="S52" s="94" t="s">
        <v>710</v>
      </c>
      <c r="T52" s="76" t="s">
        <v>237</v>
      </c>
      <c r="U52" s="101" t="s">
        <v>711</v>
      </c>
      <c r="V52" s="6"/>
      <c r="W52" s="36"/>
      <c r="Y52" s="263"/>
      <c r="Z52" s="41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</row>
    <row r="53" spans="1:47" s="38" customFormat="1" ht="12.75">
      <c r="A53" s="22">
        <v>51</v>
      </c>
      <c r="B53" s="68" t="s">
        <v>50</v>
      </c>
      <c r="C53" s="68" t="s">
        <v>124</v>
      </c>
      <c r="D53" s="3">
        <v>42780</v>
      </c>
      <c r="E53" s="240">
        <v>43</v>
      </c>
      <c r="F53" s="415" t="s">
        <v>712</v>
      </c>
      <c r="G53" s="68"/>
      <c r="H53" s="4">
        <v>771.42</v>
      </c>
      <c r="I53" s="4"/>
      <c r="J53" s="4">
        <v>957.93</v>
      </c>
      <c r="K53" s="2"/>
      <c r="L53" s="4">
        <v>34499127</v>
      </c>
      <c r="M53" s="4">
        <v>487463</v>
      </c>
      <c r="N53" s="94" t="s">
        <v>616</v>
      </c>
      <c r="O53" s="142">
        <v>3</v>
      </c>
      <c r="P53" s="104">
        <v>1</v>
      </c>
      <c r="Q53" s="128">
        <v>0</v>
      </c>
      <c r="R53" s="135" t="s">
        <v>713</v>
      </c>
      <c r="S53" s="94" t="s">
        <v>714</v>
      </c>
      <c r="T53" s="76" t="s">
        <v>715</v>
      </c>
      <c r="U53" s="71">
        <v>487</v>
      </c>
      <c r="V53" s="6"/>
      <c r="W53" s="36"/>
      <c r="Y53" s="86" t="s">
        <v>716</v>
      </c>
      <c r="Z53" s="41">
        <v>37162</v>
      </c>
      <c r="AA53" s="110" t="s">
        <v>717</v>
      </c>
      <c r="AB53" s="41">
        <v>16803</v>
      </c>
      <c r="AC53" s="110" t="s">
        <v>718</v>
      </c>
      <c r="AD53" s="41">
        <v>33998</v>
      </c>
      <c r="AE53" s="110" t="s">
        <v>719</v>
      </c>
      <c r="AF53" s="41">
        <v>34165</v>
      </c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</row>
    <row r="54" spans="1:47" s="38" customFormat="1" ht="12.75">
      <c r="A54" s="22">
        <v>52</v>
      </c>
      <c r="B54" s="68" t="s">
        <v>52</v>
      </c>
      <c r="C54" s="68" t="s">
        <v>44</v>
      </c>
      <c r="D54" s="3">
        <v>42783</v>
      </c>
      <c r="E54" s="240">
        <v>3920</v>
      </c>
      <c r="F54" s="415" t="s">
        <v>720</v>
      </c>
      <c r="G54" s="68"/>
      <c r="H54" s="4">
        <v>0</v>
      </c>
      <c r="I54" s="4"/>
      <c r="J54" s="4">
        <v>0</v>
      </c>
      <c r="K54" s="2"/>
      <c r="L54" s="4">
        <v>3318160</v>
      </c>
      <c r="M54" s="4">
        <v>33182</v>
      </c>
      <c r="N54" s="94" t="s">
        <v>585</v>
      </c>
      <c r="O54" s="142">
        <v>0</v>
      </c>
      <c r="P54" s="104">
        <v>1</v>
      </c>
      <c r="Q54" s="128">
        <v>0</v>
      </c>
      <c r="R54" s="135" t="s">
        <v>721</v>
      </c>
      <c r="S54" s="94" t="s">
        <v>728</v>
      </c>
      <c r="T54" s="76" t="s">
        <v>596</v>
      </c>
      <c r="U54" s="71" t="s">
        <v>722</v>
      </c>
      <c r="V54" s="6"/>
      <c r="W54" s="36"/>
      <c r="Y54" s="86" t="s">
        <v>723</v>
      </c>
      <c r="Z54" s="41">
        <v>41157</v>
      </c>
      <c r="AA54" s="110" t="s">
        <v>724</v>
      </c>
      <c r="AB54" s="41">
        <v>42054</v>
      </c>
      <c r="AC54" s="110" t="s">
        <v>725</v>
      </c>
      <c r="AD54" s="41">
        <v>42121</v>
      </c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</row>
    <row r="55" spans="1:47" s="38" customFormat="1" ht="12.75">
      <c r="A55" s="22">
        <v>53</v>
      </c>
      <c r="B55" s="68" t="s">
        <v>50</v>
      </c>
      <c r="C55" s="68" t="s">
        <v>124</v>
      </c>
      <c r="D55" s="3">
        <v>42783</v>
      </c>
      <c r="E55" s="240">
        <v>938</v>
      </c>
      <c r="F55" s="415" t="s">
        <v>726</v>
      </c>
      <c r="G55" s="68"/>
      <c r="H55" s="4">
        <v>151.1</v>
      </c>
      <c r="I55" s="4"/>
      <c r="J55" s="4">
        <v>160</v>
      </c>
      <c r="K55" s="2"/>
      <c r="L55" s="4">
        <v>550000</v>
      </c>
      <c r="M55" s="4">
        <v>5500</v>
      </c>
      <c r="N55" s="94" t="s">
        <v>102</v>
      </c>
      <c r="O55" s="142">
        <v>2</v>
      </c>
      <c r="P55" s="93" t="s">
        <v>617</v>
      </c>
      <c r="Q55" s="128">
        <v>0</v>
      </c>
      <c r="R55" s="135" t="s">
        <v>727</v>
      </c>
      <c r="S55" s="94" t="s">
        <v>729</v>
      </c>
      <c r="T55" s="76" t="s">
        <v>615</v>
      </c>
      <c r="U55" s="71">
        <v>4248</v>
      </c>
      <c r="V55" s="6"/>
      <c r="W55" s="37"/>
      <c r="Y55" s="83" t="s">
        <v>730</v>
      </c>
      <c r="Z55" s="41">
        <v>41985</v>
      </c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</row>
    <row r="56" spans="1:47" s="38" customFormat="1" ht="12.75">
      <c r="A56" s="22">
        <v>54</v>
      </c>
      <c r="B56" s="68" t="s">
        <v>50</v>
      </c>
      <c r="C56" s="68" t="s">
        <v>124</v>
      </c>
      <c r="D56" s="95">
        <v>42783</v>
      </c>
      <c r="E56" s="241">
        <v>1027</v>
      </c>
      <c r="F56" s="415" t="s">
        <v>731</v>
      </c>
      <c r="G56" s="68" t="s">
        <v>154</v>
      </c>
      <c r="H56" s="4">
        <v>9228.24</v>
      </c>
      <c r="I56" s="4"/>
      <c r="J56" s="4">
        <v>2231.75</v>
      </c>
      <c r="K56" s="2"/>
      <c r="L56" s="4">
        <v>506330261</v>
      </c>
      <c r="M56" s="4">
        <v>2697521</v>
      </c>
      <c r="N56" s="94" t="s">
        <v>102</v>
      </c>
      <c r="O56" s="142">
        <v>7</v>
      </c>
      <c r="P56" s="104">
        <v>67</v>
      </c>
      <c r="Q56" s="128">
        <v>0</v>
      </c>
      <c r="R56" s="135" t="s">
        <v>732</v>
      </c>
      <c r="S56" s="94" t="s">
        <v>733</v>
      </c>
      <c r="T56" s="76" t="s">
        <v>734</v>
      </c>
      <c r="U56" s="71" t="s">
        <v>735</v>
      </c>
      <c r="V56" s="6"/>
      <c r="W56" s="37"/>
      <c r="Y56" s="86">
        <v>137</v>
      </c>
      <c r="Z56" s="41">
        <v>42529</v>
      </c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</row>
    <row r="57" spans="1:47" s="38" customFormat="1" ht="12.75">
      <c r="A57" s="31">
        <v>55</v>
      </c>
      <c r="B57" s="68" t="s">
        <v>23</v>
      </c>
      <c r="C57" s="68" t="s">
        <v>139</v>
      </c>
      <c r="D57" s="3">
        <v>42783</v>
      </c>
      <c r="E57" s="240">
        <v>5406</v>
      </c>
      <c r="F57" s="415" t="s">
        <v>736</v>
      </c>
      <c r="G57" s="68"/>
      <c r="H57" s="4">
        <v>129</v>
      </c>
      <c r="I57" s="4"/>
      <c r="J57" s="4">
        <v>315</v>
      </c>
      <c r="K57" s="2"/>
      <c r="L57" s="4">
        <v>22051131</v>
      </c>
      <c r="M57" s="4">
        <v>332317</v>
      </c>
      <c r="N57" s="94" t="s">
        <v>102</v>
      </c>
      <c r="O57" s="142">
        <v>1</v>
      </c>
      <c r="P57" s="104">
        <v>1</v>
      </c>
      <c r="Q57" s="128">
        <v>0</v>
      </c>
      <c r="R57" s="135" t="s">
        <v>737</v>
      </c>
      <c r="S57" s="94" t="s">
        <v>738</v>
      </c>
      <c r="T57" s="76" t="s">
        <v>739</v>
      </c>
      <c r="U57" s="71">
        <v>855</v>
      </c>
      <c r="V57" s="6"/>
      <c r="W57" s="37"/>
      <c r="Y57" s="86"/>
      <c r="Z57" s="41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</row>
    <row r="58" spans="1:47" s="38" customFormat="1" ht="12.75">
      <c r="A58" s="22">
        <v>56</v>
      </c>
      <c r="B58" s="73" t="s">
        <v>52</v>
      </c>
      <c r="C58" s="73" t="s">
        <v>44</v>
      </c>
      <c r="D58" s="33">
        <v>42790</v>
      </c>
      <c r="E58" s="242">
        <v>819</v>
      </c>
      <c r="F58" s="416" t="s">
        <v>740</v>
      </c>
      <c r="G58" s="73"/>
      <c r="H58" s="34">
        <v>0</v>
      </c>
      <c r="I58" s="4"/>
      <c r="J58" s="34">
        <v>0</v>
      </c>
      <c r="K58" s="2"/>
      <c r="L58" s="34">
        <v>592274</v>
      </c>
      <c r="M58" s="34">
        <v>97274</v>
      </c>
      <c r="N58" s="74" t="s">
        <v>684</v>
      </c>
      <c r="O58" s="144">
        <v>1</v>
      </c>
      <c r="P58" s="128">
        <v>1</v>
      </c>
      <c r="Q58" s="128">
        <v>0</v>
      </c>
      <c r="R58" s="134" t="s">
        <v>741</v>
      </c>
      <c r="S58" s="74" t="s">
        <v>742</v>
      </c>
      <c r="T58" s="76" t="s">
        <v>675</v>
      </c>
      <c r="U58" s="71">
        <v>2036</v>
      </c>
      <c r="V58" s="6"/>
      <c r="W58" s="36"/>
      <c r="Y58" s="86" t="s">
        <v>743</v>
      </c>
      <c r="Z58" s="41">
        <v>20118</v>
      </c>
      <c r="AA58" s="110" t="s">
        <v>109</v>
      </c>
      <c r="AB58" s="41">
        <v>20571</v>
      </c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</row>
    <row r="59" spans="1:47" s="161" customFormat="1" ht="12.75">
      <c r="A59" s="158">
        <v>57</v>
      </c>
      <c r="B59" s="120" t="s">
        <v>52</v>
      </c>
      <c r="C59" s="120" t="s">
        <v>44</v>
      </c>
      <c r="D59" s="50">
        <v>42790</v>
      </c>
      <c r="E59" s="243">
        <v>3963</v>
      </c>
      <c r="F59" s="417" t="s">
        <v>617</v>
      </c>
      <c r="G59" s="120"/>
      <c r="H59" s="51">
        <v>0</v>
      </c>
      <c r="I59" s="42"/>
      <c r="J59" s="51">
        <v>0</v>
      </c>
      <c r="K59" s="52"/>
      <c r="L59" s="51">
        <v>10039109</v>
      </c>
      <c r="M59" s="51">
        <v>100391</v>
      </c>
      <c r="N59" s="121" t="s">
        <v>585</v>
      </c>
      <c r="O59" s="159">
        <v>1</v>
      </c>
      <c r="P59" s="129">
        <v>1</v>
      </c>
      <c r="Q59" s="129">
        <v>0</v>
      </c>
      <c r="R59" s="160" t="s">
        <v>744</v>
      </c>
      <c r="S59" s="121" t="s">
        <v>745</v>
      </c>
      <c r="T59" s="125" t="s">
        <v>596</v>
      </c>
      <c r="U59" s="109">
        <v>4949</v>
      </c>
      <c r="V59" s="54"/>
      <c r="W59" s="55"/>
      <c r="X59" s="46"/>
      <c r="Y59" s="86" t="s">
        <v>746</v>
      </c>
      <c r="Z59" s="306">
        <v>39892</v>
      </c>
      <c r="AA59" s="309" t="s">
        <v>747</v>
      </c>
      <c r="AB59" s="306">
        <v>41967</v>
      </c>
      <c r="AC59" s="303"/>
      <c r="AD59" s="303"/>
      <c r="AE59" s="303"/>
      <c r="AF59" s="303"/>
      <c r="AG59" s="303"/>
      <c r="AH59" s="303"/>
      <c r="AI59" s="303"/>
      <c r="AJ59" s="303"/>
      <c r="AK59" s="303"/>
      <c r="AL59" s="303"/>
      <c r="AM59" s="303"/>
      <c r="AN59" s="303"/>
      <c r="AO59" s="303"/>
      <c r="AP59" s="303"/>
      <c r="AQ59" s="303"/>
      <c r="AR59" s="303"/>
      <c r="AS59" s="304"/>
      <c r="AT59" s="304"/>
      <c r="AU59" s="304"/>
    </row>
    <row r="60" spans="1:47" s="64" customFormat="1" ht="12.75">
      <c r="A60" s="22">
        <v>58</v>
      </c>
      <c r="B60" s="73" t="s">
        <v>23</v>
      </c>
      <c r="C60" s="73" t="s">
        <v>139</v>
      </c>
      <c r="D60" s="33">
        <v>42790</v>
      </c>
      <c r="E60" s="242">
        <v>751</v>
      </c>
      <c r="F60" s="416" t="s">
        <v>736</v>
      </c>
      <c r="G60" s="73"/>
      <c r="H60" s="34">
        <v>119.15</v>
      </c>
      <c r="I60" s="4"/>
      <c r="J60" s="34">
        <v>476</v>
      </c>
      <c r="K60" s="2"/>
      <c r="L60" s="96">
        <v>20367382</v>
      </c>
      <c r="M60" s="34">
        <v>305511</v>
      </c>
      <c r="N60" s="74" t="s">
        <v>102</v>
      </c>
      <c r="O60" s="144">
        <v>2</v>
      </c>
      <c r="P60" s="72" t="s">
        <v>617</v>
      </c>
      <c r="Q60" s="128">
        <v>0</v>
      </c>
      <c r="R60" s="134" t="s">
        <v>748</v>
      </c>
      <c r="S60" s="74" t="s">
        <v>749</v>
      </c>
      <c r="T60" s="76" t="s">
        <v>675</v>
      </c>
      <c r="U60" s="71">
        <v>3865</v>
      </c>
      <c r="V60" s="6"/>
      <c r="W60" s="36"/>
      <c r="X60" s="38"/>
      <c r="Y60" s="86"/>
      <c r="Z60" s="41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5"/>
      <c r="AT60" s="305"/>
      <c r="AU60" s="305"/>
    </row>
    <row r="61" spans="1:47" s="64" customFormat="1" ht="12.75">
      <c r="A61" s="31">
        <v>59</v>
      </c>
      <c r="B61" s="73" t="s">
        <v>52</v>
      </c>
      <c r="C61" s="73" t="s">
        <v>44</v>
      </c>
      <c r="D61" s="33">
        <v>42790</v>
      </c>
      <c r="E61" s="242">
        <v>3139</v>
      </c>
      <c r="F61" s="416" t="s">
        <v>750</v>
      </c>
      <c r="G61" s="73"/>
      <c r="H61" s="34">
        <v>0</v>
      </c>
      <c r="I61" s="4"/>
      <c r="J61" s="34">
        <v>0</v>
      </c>
      <c r="K61" s="2"/>
      <c r="L61" s="34">
        <v>1899704</v>
      </c>
      <c r="M61" s="34">
        <v>18997</v>
      </c>
      <c r="N61" s="74" t="s">
        <v>642</v>
      </c>
      <c r="O61" s="144">
        <v>0</v>
      </c>
      <c r="P61" s="128">
        <v>0</v>
      </c>
      <c r="Q61" s="128">
        <v>0</v>
      </c>
      <c r="R61" s="134" t="s">
        <v>751</v>
      </c>
      <c r="S61" s="74" t="s">
        <v>752</v>
      </c>
      <c r="T61" s="76" t="s">
        <v>171</v>
      </c>
      <c r="U61" s="71">
        <v>3280</v>
      </c>
      <c r="V61" s="6"/>
      <c r="W61" s="36"/>
      <c r="X61" s="38"/>
      <c r="Y61" s="86"/>
      <c r="Z61" s="41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5"/>
      <c r="AT61" s="305"/>
      <c r="AU61" s="305"/>
    </row>
    <row r="62" spans="1:47" s="64" customFormat="1" ht="12.75">
      <c r="A62" s="22">
        <v>60</v>
      </c>
      <c r="B62" s="73" t="s">
        <v>52</v>
      </c>
      <c r="C62" s="73" t="s">
        <v>53</v>
      </c>
      <c r="D62" s="33">
        <v>42790</v>
      </c>
      <c r="E62" s="242">
        <v>6457</v>
      </c>
      <c r="F62" s="416" t="s">
        <v>506</v>
      </c>
      <c r="G62" s="73" t="s">
        <v>660</v>
      </c>
      <c r="H62" s="34">
        <v>75.22</v>
      </c>
      <c r="I62" s="4"/>
      <c r="J62" s="34">
        <v>201.11</v>
      </c>
      <c r="K62" s="2"/>
      <c r="L62" s="34">
        <v>9518445</v>
      </c>
      <c r="M62" s="34">
        <v>272968</v>
      </c>
      <c r="N62" s="94" t="s">
        <v>102</v>
      </c>
      <c r="O62" s="144">
        <v>2</v>
      </c>
      <c r="P62" s="128">
        <v>1</v>
      </c>
      <c r="Q62" s="128">
        <v>0</v>
      </c>
      <c r="R62" s="134" t="s">
        <v>753</v>
      </c>
      <c r="S62" s="74" t="s">
        <v>213</v>
      </c>
      <c r="T62" s="76" t="s">
        <v>754</v>
      </c>
      <c r="U62" s="71">
        <v>4230</v>
      </c>
      <c r="V62" s="6"/>
      <c r="W62" s="36"/>
      <c r="X62" s="38"/>
      <c r="Y62" s="83" t="s">
        <v>755</v>
      </c>
      <c r="Z62" s="41">
        <v>25277</v>
      </c>
      <c r="AA62" s="110" t="s">
        <v>109</v>
      </c>
      <c r="AB62" s="41">
        <v>27514</v>
      </c>
      <c r="AC62" s="110" t="s">
        <v>756</v>
      </c>
      <c r="AD62" s="41">
        <v>36382</v>
      </c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5"/>
      <c r="AT62" s="305"/>
      <c r="AU62" s="305"/>
    </row>
    <row r="63" spans="1:47" s="64" customFormat="1" ht="12.75">
      <c r="A63" s="31">
        <v>61</v>
      </c>
      <c r="B63" s="73" t="s">
        <v>52</v>
      </c>
      <c r="C63" s="73" t="s">
        <v>44</v>
      </c>
      <c r="D63" s="33">
        <v>42790</v>
      </c>
      <c r="E63" s="242">
        <v>865</v>
      </c>
      <c r="F63" s="416" t="s">
        <v>708</v>
      </c>
      <c r="G63" s="73"/>
      <c r="H63" s="34">
        <v>0</v>
      </c>
      <c r="I63" s="4"/>
      <c r="J63" s="34">
        <v>480</v>
      </c>
      <c r="K63" s="2"/>
      <c r="L63" s="34">
        <v>3245000</v>
      </c>
      <c r="M63" s="34">
        <v>124724</v>
      </c>
      <c r="N63" s="94" t="s">
        <v>684</v>
      </c>
      <c r="O63" s="144">
        <v>2</v>
      </c>
      <c r="P63" s="128">
        <v>1</v>
      </c>
      <c r="Q63" s="128">
        <v>0</v>
      </c>
      <c r="R63" s="134" t="s">
        <v>757</v>
      </c>
      <c r="S63" s="74" t="s">
        <v>758</v>
      </c>
      <c r="T63" s="76" t="s">
        <v>649</v>
      </c>
      <c r="U63" s="71" t="s">
        <v>759</v>
      </c>
      <c r="V63" s="6"/>
      <c r="W63" s="36"/>
      <c r="X63" s="38"/>
      <c r="Y63" s="83" t="s">
        <v>760</v>
      </c>
      <c r="Z63" s="41">
        <v>18757</v>
      </c>
      <c r="AA63" s="110" t="s">
        <v>761</v>
      </c>
      <c r="AB63" s="41">
        <v>36867</v>
      </c>
      <c r="AC63" s="110" t="s">
        <v>762</v>
      </c>
      <c r="AD63" s="41">
        <v>40822</v>
      </c>
      <c r="AE63" s="110" t="s">
        <v>763</v>
      </c>
      <c r="AF63" s="41">
        <v>41386</v>
      </c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5"/>
      <c r="AT63" s="305"/>
      <c r="AU63" s="305"/>
    </row>
    <row r="64" spans="1:47" s="64" customFormat="1" ht="12.75">
      <c r="A64" s="22">
        <v>62</v>
      </c>
      <c r="B64" s="73" t="s">
        <v>52</v>
      </c>
      <c r="C64" s="73" t="s">
        <v>53</v>
      </c>
      <c r="D64" s="33">
        <v>42790</v>
      </c>
      <c r="E64" s="242">
        <v>20</v>
      </c>
      <c r="F64" s="416" t="s">
        <v>764</v>
      </c>
      <c r="G64" s="73"/>
      <c r="H64" s="34">
        <v>21.92</v>
      </c>
      <c r="I64" s="4"/>
      <c r="J64" s="34">
        <v>0</v>
      </c>
      <c r="K64" s="2"/>
      <c r="L64" s="34">
        <v>19517729</v>
      </c>
      <c r="M64" s="34">
        <v>208557</v>
      </c>
      <c r="N64" s="74" t="s">
        <v>765</v>
      </c>
      <c r="O64" s="144">
        <v>1</v>
      </c>
      <c r="P64" s="128">
        <v>1</v>
      </c>
      <c r="Q64" s="128">
        <v>0</v>
      </c>
      <c r="R64" s="134" t="s">
        <v>766</v>
      </c>
      <c r="S64" s="74" t="s">
        <v>767</v>
      </c>
      <c r="T64" s="76" t="s">
        <v>596</v>
      </c>
      <c r="U64" s="71" t="s">
        <v>768</v>
      </c>
      <c r="V64" s="6"/>
      <c r="W64" s="36"/>
      <c r="X64" s="38"/>
      <c r="Y64" s="83" t="s">
        <v>769</v>
      </c>
      <c r="Z64" s="41">
        <v>30172</v>
      </c>
      <c r="AA64" s="110" t="s">
        <v>109</v>
      </c>
      <c r="AB64" s="41">
        <v>31022</v>
      </c>
      <c r="AC64" s="110" t="s">
        <v>770</v>
      </c>
      <c r="AD64" s="41">
        <v>31016</v>
      </c>
      <c r="AE64" s="110" t="s">
        <v>771</v>
      </c>
      <c r="AF64" s="41">
        <v>33192</v>
      </c>
      <c r="AG64" s="110" t="s">
        <v>772</v>
      </c>
      <c r="AH64" s="41">
        <v>40693</v>
      </c>
      <c r="AI64" s="110" t="s">
        <v>773</v>
      </c>
      <c r="AJ64" s="41">
        <v>41102</v>
      </c>
      <c r="AK64" s="110" t="s">
        <v>774</v>
      </c>
      <c r="AL64" s="41">
        <v>41102</v>
      </c>
      <c r="AM64" s="110" t="s">
        <v>775</v>
      </c>
      <c r="AN64" s="41">
        <v>41102</v>
      </c>
      <c r="AO64" s="30"/>
      <c r="AP64" s="30"/>
      <c r="AQ64" s="30"/>
      <c r="AR64" s="30"/>
      <c r="AS64" s="305"/>
      <c r="AT64" s="305"/>
      <c r="AU64" s="305"/>
    </row>
    <row r="65" spans="1:47" s="38" customFormat="1" ht="12.75">
      <c r="A65" s="22">
        <v>63</v>
      </c>
      <c r="B65" s="73" t="s">
        <v>50</v>
      </c>
      <c r="C65" s="73" t="s">
        <v>43</v>
      </c>
      <c r="D65" s="33">
        <v>42793</v>
      </c>
      <c r="E65" s="242">
        <v>6432</v>
      </c>
      <c r="F65" s="416" t="s">
        <v>776</v>
      </c>
      <c r="G65" s="73" t="s">
        <v>660</v>
      </c>
      <c r="H65" s="34">
        <v>244.62</v>
      </c>
      <c r="I65" s="4"/>
      <c r="J65" s="34">
        <v>505</v>
      </c>
      <c r="K65" s="2"/>
      <c r="L65" s="34">
        <v>37182546</v>
      </c>
      <c r="M65" s="34">
        <v>557738</v>
      </c>
      <c r="N65" s="74" t="s">
        <v>102</v>
      </c>
      <c r="O65" s="136">
        <v>2</v>
      </c>
      <c r="P65" s="128">
        <v>2</v>
      </c>
      <c r="Q65" s="128">
        <v>0</v>
      </c>
      <c r="R65" s="134" t="s">
        <v>777</v>
      </c>
      <c r="S65" s="74" t="s">
        <v>778</v>
      </c>
      <c r="T65" s="76" t="s">
        <v>779</v>
      </c>
      <c r="U65" s="71">
        <v>2910</v>
      </c>
      <c r="V65" s="6"/>
      <c r="W65" s="36"/>
      <c r="Y65" s="263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</row>
    <row r="66" spans="1:47" s="38" customFormat="1" ht="12.75">
      <c r="A66" s="22">
        <v>64</v>
      </c>
      <c r="B66" s="73" t="s">
        <v>50</v>
      </c>
      <c r="C66" s="73" t="s">
        <v>124</v>
      </c>
      <c r="D66" s="33">
        <v>42794</v>
      </c>
      <c r="E66" s="242">
        <v>5127</v>
      </c>
      <c r="F66" s="416" t="s">
        <v>780</v>
      </c>
      <c r="G66" s="73"/>
      <c r="H66" s="34">
        <v>240.83</v>
      </c>
      <c r="I66" s="4"/>
      <c r="J66" s="34">
        <v>532</v>
      </c>
      <c r="K66" s="2"/>
      <c r="L66" s="34">
        <v>1132813</v>
      </c>
      <c r="M66" s="34">
        <v>11328</v>
      </c>
      <c r="N66" s="74" t="s">
        <v>684</v>
      </c>
      <c r="O66" s="136">
        <v>1</v>
      </c>
      <c r="P66" s="128">
        <v>1</v>
      </c>
      <c r="Q66" s="128">
        <v>0</v>
      </c>
      <c r="R66" s="134" t="s">
        <v>781</v>
      </c>
      <c r="S66" s="74" t="s">
        <v>782</v>
      </c>
      <c r="T66" s="76" t="s">
        <v>739</v>
      </c>
      <c r="U66" s="71">
        <v>2422</v>
      </c>
      <c r="V66" s="6"/>
      <c r="W66" s="36"/>
      <c r="Y66" s="83" t="s">
        <v>783</v>
      </c>
      <c r="Z66" s="41">
        <v>37897</v>
      </c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</row>
    <row r="67" spans="1:47" s="38" customFormat="1" ht="12.75">
      <c r="A67" s="22">
        <v>65</v>
      </c>
      <c r="B67" s="73" t="s">
        <v>52</v>
      </c>
      <c r="C67" s="68" t="s">
        <v>53</v>
      </c>
      <c r="D67" s="33">
        <v>42795</v>
      </c>
      <c r="E67" s="242">
        <v>38</v>
      </c>
      <c r="F67" s="416" t="s">
        <v>911</v>
      </c>
      <c r="G67" s="73"/>
      <c r="H67" s="34">
        <v>10.33</v>
      </c>
      <c r="I67" s="4"/>
      <c r="J67" s="34">
        <v>161.37</v>
      </c>
      <c r="K67" s="2"/>
      <c r="L67" s="34">
        <v>6188490</v>
      </c>
      <c r="M67" s="34">
        <v>163172</v>
      </c>
      <c r="N67" s="74" t="s">
        <v>1035</v>
      </c>
      <c r="O67" s="136">
        <v>1</v>
      </c>
      <c r="P67" s="128">
        <v>1</v>
      </c>
      <c r="Q67" s="128">
        <v>0</v>
      </c>
      <c r="R67" s="134" t="s">
        <v>1034</v>
      </c>
      <c r="S67" s="74" t="s">
        <v>1036</v>
      </c>
      <c r="T67" s="76" t="s">
        <v>1037</v>
      </c>
      <c r="U67" s="71">
        <v>3151</v>
      </c>
      <c r="V67" s="6"/>
      <c r="W67" s="36"/>
      <c r="Y67" s="83" t="s">
        <v>1038</v>
      </c>
      <c r="Z67" s="41">
        <v>22696</v>
      </c>
      <c r="AA67" s="110" t="s">
        <v>109</v>
      </c>
      <c r="AB67" s="41">
        <v>22916</v>
      </c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</row>
    <row r="68" spans="1:47" s="38" customFormat="1" ht="12.75">
      <c r="A68" s="22">
        <v>66</v>
      </c>
      <c r="B68" s="73" t="s">
        <v>52</v>
      </c>
      <c r="C68" s="73" t="s">
        <v>53</v>
      </c>
      <c r="D68" s="33">
        <v>42796</v>
      </c>
      <c r="E68" s="242">
        <v>1851</v>
      </c>
      <c r="F68" s="416" t="s">
        <v>603</v>
      </c>
      <c r="G68" s="73"/>
      <c r="H68" s="34">
        <v>37.87</v>
      </c>
      <c r="I68" s="4"/>
      <c r="J68" s="34"/>
      <c r="K68" s="2"/>
      <c r="L68" s="34">
        <v>4914794</v>
      </c>
      <c r="M68" s="34">
        <v>73722</v>
      </c>
      <c r="N68" s="94" t="s">
        <v>102</v>
      </c>
      <c r="O68" s="258">
        <v>0</v>
      </c>
      <c r="P68" s="128">
        <v>1</v>
      </c>
      <c r="Q68" s="128">
        <v>0</v>
      </c>
      <c r="R68" s="134" t="s">
        <v>1039</v>
      </c>
      <c r="S68" s="74" t="s">
        <v>1040</v>
      </c>
      <c r="T68" s="76" t="s">
        <v>1041</v>
      </c>
      <c r="U68" s="71">
        <v>1461</v>
      </c>
      <c r="V68" s="6"/>
      <c r="W68" s="36"/>
      <c r="Y68" s="83" t="s">
        <v>1042</v>
      </c>
      <c r="Z68" s="41">
        <v>17560</v>
      </c>
      <c r="AA68" s="110" t="s">
        <v>109</v>
      </c>
      <c r="AB68" s="41">
        <v>17743</v>
      </c>
      <c r="AC68" s="110" t="s">
        <v>1043</v>
      </c>
      <c r="AD68" s="41">
        <v>32141</v>
      </c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</row>
    <row r="69" spans="1:47" s="38" customFormat="1" ht="12.75">
      <c r="A69" s="22">
        <v>67</v>
      </c>
      <c r="B69" s="73" t="s">
        <v>52</v>
      </c>
      <c r="C69" s="73" t="s">
        <v>53</v>
      </c>
      <c r="D69" s="33">
        <v>42796</v>
      </c>
      <c r="E69" s="242">
        <v>566</v>
      </c>
      <c r="F69" s="416" t="s">
        <v>726</v>
      </c>
      <c r="G69" s="73"/>
      <c r="H69" s="34">
        <v>16.87</v>
      </c>
      <c r="I69" s="4"/>
      <c r="J69" s="34"/>
      <c r="K69" s="2"/>
      <c r="L69" s="34">
        <v>7413983</v>
      </c>
      <c r="M69" s="34">
        <v>88210</v>
      </c>
      <c r="N69" s="74" t="s">
        <v>102</v>
      </c>
      <c r="O69" s="136">
        <v>0</v>
      </c>
      <c r="P69" s="128">
        <v>1</v>
      </c>
      <c r="Q69" s="128">
        <v>0</v>
      </c>
      <c r="R69" s="134" t="s">
        <v>1044</v>
      </c>
      <c r="S69" s="74" t="s">
        <v>1045</v>
      </c>
      <c r="T69" s="76" t="s">
        <v>1046</v>
      </c>
      <c r="U69" s="71">
        <v>426</v>
      </c>
      <c r="V69" s="6"/>
      <c r="W69" s="36"/>
      <c r="Y69" s="83" t="s">
        <v>1047</v>
      </c>
      <c r="Z69" s="41">
        <v>17246</v>
      </c>
      <c r="AA69" s="110" t="s">
        <v>109</v>
      </c>
      <c r="AB69" s="41">
        <v>17448</v>
      </c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</row>
    <row r="70" spans="1:47" s="38" customFormat="1" ht="12.75">
      <c r="A70" s="22">
        <v>68</v>
      </c>
      <c r="B70" s="73" t="s">
        <v>23</v>
      </c>
      <c r="C70" s="68" t="s">
        <v>79</v>
      </c>
      <c r="D70" s="33">
        <v>42796</v>
      </c>
      <c r="E70" s="242">
        <v>6427</v>
      </c>
      <c r="F70" s="416" t="s">
        <v>267</v>
      </c>
      <c r="G70" s="73"/>
      <c r="H70" s="34">
        <v>3.38</v>
      </c>
      <c r="I70" s="4"/>
      <c r="J70" s="34">
        <v>61.77</v>
      </c>
      <c r="K70" s="2"/>
      <c r="L70" s="34">
        <v>577773</v>
      </c>
      <c r="M70" s="34">
        <v>8666</v>
      </c>
      <c r="N70" s="74" t="s">
        <v>102</v>
      </c>
      <c r="O70" s="136">
        <v>1</v>
      </c>
      <c r="P70" s="128">
        <v>1</v>
      </c>
      <c r="Q70" s="128">
        <v>0</v>
      </c>
      <c r="R70" s="134" t="s">
        <v>1048</v>
      </c>
      <c r="S70" s="74" t="s">
        <v>1049</v>
      </c>
      <c r="T70" s="76" t="s">
        <v>1050</v>
      </c>
      <c r="U70" s="71">
        <v>2405</v>
      </c>
      <c r="V70" s="6"/>
      <c r="W70" s="36"/>
      <c r="Y70" s="263"/>
      <c r="Z70" s="41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</row>
    <row r="71" spans="1:47" s="38" customFormat="1" ht="12.75">
      <c r="A71" s="22">
        <v>69</v>
      </c>
      <c r="B71" s="73" t="s">
        <v>52</v>
      </c>
      <c r="C71" s="73" t="s">
        <v>44</v>
      </c>
      <c r="D71" s="33">
        <v>42796</v>
      </c>
      <c r="E71" s="242">
        <v>29</v>
      </c>
      <c r="F71" s="416" t="s">
        <v>1051</v>
      </c>
      <c r="G71" s="73"/>
      <c r="H71" s="34">
        <v>0</v>
      </c>
      <c r="I71" s="4"/>
      <c r="J71" s="34"/>
      <c r="K71" s="2"/>
      <c r="L71" s="34">
        <v>9109450</v>
      </c>
      <c r="M71" s="34">
        <v>91095</v>
      </c>
      <c r="N71" s="74" t="s">
        <v>585</v>
      </c>
      <c r="O71" s="72" t="s">
        <v>1052</v>
      </c>
      <c r="P71" s="128">
        <v>1</v>
      </c>
      <c r="Q71" s="128">
        <v>0</v>
      </c>
      <c r="R71" s="134" t="s">
        <v>1053</v>
      </c>
      <c r="S71" s="74" t="s">
        <v>1054</v>
      </c>
      <c r="T71" s="76" t="s">
        <v>596</v>
      </c>
      <c r="U71" s="71" t="s">
        <v>1055</v>
      </c>
      <c r="V71" s="6"/>
      <c r="W71" s="36"/>
      <c r="Y71" s="83" t="s">
        <v>1056</v>
      </c>
      <c r="Z71" s="41">
        <v>17044</v>
      </c>
      <c r="AA71" s="110" t="s">
        <v>109</v>
      </c>
      <c r="AB71" s="41">
        <v>14862</v>
      </c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</row>
    <row r="72" spans="1:47" s="38" customFormat="1" ht="12.75">
      <c r="A72" s="22">
        <v>70</v>
      </c>
      <c r="B72" s="73" t="s">
        <v>50</v>
      </c>
      <c r="C72" s="68" t="s">
        <v>54</v>
      </c>
      <c r="D72" s="33">
        <v>42800</v>
      </c>
      <c r="E72" s="242">
        <v>164</v>
      </c>
      <c r="F72" s="416" t="s">
        <v>1057</v>
      </c>
      <c r="G72" s="73" t="s">
        <v>660</v>
      </c>
      <c r="H72" s="34">
        <v>198.91</v>
      </c>
      <c r="I72" s="4"/>
      <c r="J72" s="34">
        <v>249.9</v>
      </c>
      <c r="K72" s="2"/>
      <c r="L72" s="34">
        <v>15726034</v>
      </c>
      <c r="M72" s="34">
        <v>216841</v>
      </c>
      <c r="N72" s="74" t="s">
        <v>102</v>
      </c>
      <c r="O72" s="144">
        <v>2</v>
      </c>
      <c r="P72" s="128">
        <v>1</v>
      </c>
      <c r="Q72" s="128">
        <v>0</v>
      </c>
      <c r="R72" s="134" t="s">
        <v>1058</v>
      </c>
      <c r="S72" s="74" t="s">
        <v>1059</v>
      </c>
      <c r="T72" s="76" t="s">
        <v>649</v>
      </c>
      <c r="U72" s="71" t="s">
        <v>1060</v>
      </c>
      <c r="V72" s="6"/>
      <c r="W72" s="36"/>
      <c r="Y72" s="83" t="s">
        <v>1061</v>
      </c>
      <c r="Z72" s="41">
        <v>20747</v>
      </c>
      <c r="AA72" s="110" t="s">
        <v>109</v>
      </c>
      <c r="AB72" s="41">
        <v>21180</v>
      </c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</row>
    <row r="73" spans="1:47" s="38" customFormat="1" ht="12.75">
      <c r="A73" s="22">
        <v>71</v>
      </c>
      <c r="B73" s="73" t="s">
        <v>52</v>
      </c>
      <c r="C73" s="73" t="s">
        <v>52</v>
      </c>
      <c r="D73" s="33">
        <v>42801</v>
      </c>
      <c r="E73" s="242">
        <v>5132</v>
      </c>
      <c r="F73" s="416" t="s">
        <v>1062</v>
      </c>
      <c r="G73" s="73"/>
      <c r="H73" s="34">
        <v>0</v>
      </c>
      <c r="I73" s="4"/>
      <c r="J73" s="96">
        <v>0</v>
      </c>
      <c r="K73" s="2"/>
      <c r="L73" s="34">
        <v>5181000</v>
      </c>
      <c r="M73" s="34">
        <v>51810</v>
      </c>
      <c r="N73" s="74" t="s">
        <v>1063</v>
      </c>
      <c r="O73" s="144">
        <v>0</v>
      </c>
      <c r="P73" s="128">
        <v>0</v>
      </c>
      <c r="Q73" s="128">
        <v>0</v>
      </c>
      <c r="R73" s="134" t="s">
        <v>1064</v>
      </c>
      <c r="S73" s="74" t="s">
        <v>1065</v>
      </c>
      <c r="T73" s="76" t="s">
        <v>1066</v>
      </c>
      <c r="U73" s="71" t="s">
        <v>1067</v>
      </c>
      <c r="V73" s="6"/>
      <c r="W73" s="36"/>
      <c r="Y73" s="83"/>
      <c r="Z73" s="41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</row>
    <row r="74" spans="1:47" s="38" customFormat="1" ht="12.75">
      <c r="A74" s="22">
        <v>72</v>
      </c>
      <c r="B74" s="73" t="s">
        <v>52</v>
      </c>
      <c r="C74" s="73" t="s">
        <v>44</v>
      </c>
      <c r="D74" s="33">
        <v>42802</v>
      </c>
      <c r="E74" s="242">
        <v>766</v>
      </c>
      <c r="F74" s="416" t="s">
        <v>702</v>
      </c>
      <c r="G74" s="73"/>
      <c r="H74" s="34">
        <v>0</v>
      </c>
      <c r="I74" s="4"/>
      <c r="J74" s="34">
        <v>1468.08</v>
      </c>
      <c r="K74" s="2"/>
      <c r="L74" s="34">
        <v>9176273</v>
      </c>
      <c r="M74" s="34">
        <v>91763</v>
      </c>
      <c r="N74" s="74" t="s">
        <v>585</v>
      </c>
      <c r="O74" s="144">
        <v>0</v>
      </c>
      <c r="P74" s="128">
        <v>1</v>
      </c>
      <c r="Q74" s="128">
        <v>0</v>
      </c>
      <c r="R74" s="134" t="s">
        <v>1068</v>
      </c>
      <c r="S74" s="74" t="s">
        <v>1069</v>
      </c>
      <c r="T74" s="76" t="s">
        <v>649</v>
      </c>
      <c r="U74" s="71">
        <v>671</v>
      </c>
      <c r="V74" s="6"/>
      <c r="W74" s="36"/>
      <c r="Y74" s="83" t="s">
        <v>706</v>
      </c>
      <c r="Z74" s="41">
        <v>41694</v>
      </c>
      <c r="AA74" s="110" t="s">
        <v>707</v>
      </c>
      <c r="AB74" s="41">
        <v>41962</v>
      </c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</row>
    <row r="75" spans="1:47" s="38" customFormat="1" ht="12.75">
      <c r="A75" s="22">
        <v>73</v>
      </c>
      <c r="B75" s="73" t="s">
        <v>52</v>
      </c>
      <c r="C75" s="73" t="s">
        <v>53</v>
      </c>
      <c r="D75" s="33">
        <v>42803</v>
      </c>
      <c r="E75" s="242">
        <v>929</v>
      </c>
      <c r="F75" s="416" t="s">
        <v>1070</v>
      </c>
      <c r="G75" s="73"/>
      <c r="H75" s="34">
        <v>1.84</v>
      </c>
      <c r="I75" s="4"/>
      <c r="J75" s="34">
        <v>606.19</v>
      </c>
      <c r="K75" s="2"/>
      <c r="L75" s="34">
        <v>316002</v>
      </c>
      <c r="M75" s="34">
        <v>4740</v>
      </c>
      <c r="N75" s="74" t="s">
        <v>684</v>
      </c>
      <c r="O75" s="144">
        <v>0</v>
      </c>
      <c r="P75" s="128">
        <v>1</v>
      </c>
      <c r="Q75" s="128">
        <v>0</v>
      </c>
      <c r="R75" s="134" t="s">
        <v>1071</v>
      </c>
      <c r="S75" s="74" t="s">
        <v>1076</v>
      </c>
      <c r="T75" s="76" t="s">
        <v>237</v>
      </c>
      <c r="U75" s="71">
        <v>2589</v>
      </c>
      <c r="V75" s="6"/>
      <c r="W75" s="36"/>
      <c r="Y75" s="83" t="s">
        <v>746</v>
      </c>
      <c r="Z75" s="41">
        <v>35247</v>
      </c>
      <c r="AA75" s="110" t="s">
        <v>1072</v>
      </c>
      <c r="AB75" s="41">
        <v>35584</v>
      </c>
      <c r="AC75" s="110" t="s">
        <v>1073</v>
      </c>
      <c r="AD75" s="41">
        <v>35528</v>
      </c>
      <c r="AE75" s="110" t="s">
        <v>1074</v>
      </c>
      <c r="AF75" s="41">
        <v>35641</v>
      </c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</row>
    <row r="76" spans="1:47" s="38" customFormat="1" ht="12.75">
      <c r="A76" s="22">
        <v>74</v>
      </c>
      <c r="B76" s="73" t="s">
        <v>23</v>
      </c>
      <c r="C76" s="73" t="s">
        <v>81</v>
      </c>
      <c r="D76" s="33">
        <v>42804</v>
      </c>
      <c r="E76" s="242">
        <v>850</v>
      </c>
      <c r="F76" s="416" t="s">
        <v>617</v>
      </c>
      <c r="G76" s="73"/>
      <c r="H76" s="34">
        <v>29.38</v>
      </c>
      <c r="I76" s="4"/>
      <c r="J76" s="34"/>
      <c r="K76" s="2"/>
      <c r="L76" s="34">
        <v>5045721</v>
      </c>
      <c r="M76" s="34">
        <v>75686</v>
      </c>
      <c r="N76" s="74" t="s">
        <v>1078</v>
      </c>
      <c r="O76" s="144">
        <v>2</v>
      </c>
      <c r="P76" s="128">
        <v>1</v>
      </c>
      <c r="Q76" s="128">
        <v>0</v>
      </c>
      <c r="R76" s="134" t="s">
        <v>1075</v>
      </c>
      <c r="S76" s="74" t="s">
        <v>1077</v>
      </c>
      <c r="T76" s="76" t="s">
        <v>500</v>
      </c>
      <c r="U76" s="71">
        <v>733</v>
      </c>
      <c r="V76" s="6"/>
      <c r="W76" s="36"/>
      <c r="Y76" s="83" t="s">
        <v>1079</v>
      </c>
      <c r="Z76" s="41">
        <v>16831</v>
      </c>
      <c r="AA76" s="110" t="s">
        <v>109</v>
      </c>
      <c r="AB76" s="41">
        <v>17281</v>
      </c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</row>
    <row r="77" spans="1:47" s="38" customFormat="1" ht="12.75">
      <c r="A77" s="22">
        <v>75</v>
      </c>
      <c r="B77" s="73" t="s">
        <v>50</v>
      </c>
      <c r="C77" s="73" t="s">
        <v>43</v>
      </c>
      <c r="D77" s="33">
        <v>42804</v>
      </c>
      <c r="E77" s="242">
        <v>5416</v>
      </c>
      <c r="F77" s="416" t="s">
        <v>276</v>
      </c>
      <c r="G77" s="73" t="s">
        <v>660</v>
      </c>
      <c r="H77" s="34">
        <v>394.94</v>
      </c>
      <c r="I77" s="4"/>
      <c r="J77" s="34">
        <v>675</v>
      </c>
      <c r="K77" s="2"/>
      <c r="L77" s="34">
        <v>20915548</v>
      </c>
      <c r="M77" s="34">
        <f>313733-94120</f>
        <v>219613</v>
      </c>
      <c r="N77" s="74" t="s">
        <v>1080</v>
      </c>
      <c r="O77" s="144">
        <v>2</v>
      </c>
      <c r="P77" s="128">
        <v>1</v>
      </c>
      <c r="Q77" s="128">
        <v>0</v>
      </c>
      <c r="R77" s="134" t="s">
        <v>1081</v>
      </c>
      <c r="S77" s="74" t="s">
        <v>1082</v>
      </c>
      <c r="T77" s="76" t="s">
        <v>1083</v>
      </c>
      <c r="U77" s="71">
        <v>465</v>
      </c>
      <c r="V77" s="6"/>
      <c r="W77" s="36"/>
      <c r="Y77" s="83"/>
      <c r="Z77" s="41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</row>
    <row r="78" spans="1:47" s="38" customFormat="1" ht="12.75">
      <c r="A78" s="22">
        <v>76</v>
      </c>
      <c r="B78" s="73" t="s">
        <v>50</v>
      </c>
      <c r="C78" s="73" t="s">
        <v>124</v>
      </c>
      <c r="D78" s="33">
        <v>42811</v>
      </c>
      <c r="E78" s="242">
        <v>2149</v>
      </c>
      <c r="F78" s="416" t="s">
        <v>535</v>
      </c>
      <c r="G78" s="73"/>
      <c r="H78" s="34">
        <v>225.31</v>
      </c>
      <c r="I78" s="4"/>
      <c r="J78" s="34">
        <v>438.75</v>
      </c>
      <c r="K78" s="2"/>
      <c r="L78" s="34">
        <v>44014759</v>
      </c>
      <c r="M78" s="34">
        <v>330111</v>
      </c>
      <c r="N78" s="74" t="s">
        <v>102</v>
      </c>
      <c r="O78" s="144">
        <v>2</v>
      </c>
      <c r="P78" s="128">
        <v>1</v>
      </c>
      <c r="Q78" s="128">
        <v>0</v>
      </c>
      <c r="R78" s="134" t="s">
        <v>1084</v>
      </c>
      <c r="S78" s="74" t="s">
        <v>1085</v>
      </c>
      <c r="T78" s="76" t="s">
        <v>1086</v>
      </c>
      <c r="U78" s="71">
        <v>4003</v>
      </c>
      <c r="V78" s="6"/>
      <c r="W78" s="36"/>
      <c r="Y78" s="83" t="s">
        <v>1087</v>
      </c>
      <c r="Z78" s="41">
        <v>42353</v>
      </c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</row>
    <row r="79" spans="1:47" s="38" customFormat="1" ht="12.75">
      <c r="A79" s="22">
        <v>77</v>
      </c>
      <c r="B79" s="73" t="s">
        <v>23</v>
      </c>
      <c r="C79" s="73" t="s">
        <v>139</v>
      </c>
      <c r="D79" s="33">
        <v>42815</v>
      </c>
      <c r="E79" s="242">
        <v>6633</v>
      </c>
      <c r="F79" s="416" t="s">
        <v>666</v>
      </c>
      <c r="G79" s="73"/>
      <c r="H79" s="34">
        <v>78.84</v>
      </c>
      <c r="I79" s="4"/>
      <c r="J79" s="34">
        <v>209</v>
      </c>
      <c r="K79" s="2"/>
      <c r="L79" s="34">
        <v>13539981</v>
      </c>
      <c r="M79" s="34">
        <v>203099</v>
      </c>
      <c r="N79" s="74" t="s">
        <v>102</v>
      </c>
      <c r="O79" s="144">
        <v>1</v>
      </c>
      <c r="P79" s="128">
        <v>1</v>
      </c>
      <c r="Q79" s="128">
        <v>0</v>
      </c>
      <c r="R79" s="134" t="s">
        <v>1088</v>
      </c>
      <c r="S79" s="74" t="s">
        <v>1089</v>
      </c>
      <c r="T79" s="76" t="s">
        <v>126</v>
      </c>
      <c r="U79" s="71">
        <v>1923</v>
      </c>
      <c r="V79" s="6"/>
      <c r="W79" s="36"/>
      <c r="Y79" s="86"/>
      <c r="Z79" s="41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</row>
    <row r="80" spans="1:47" s="38" customFormat="1" ht="12.75">
      <c r="A80" s="22">
        <v>78</v>
      </c>
      <c r="B80" s="73" t="s">
        <v>50</v>
      </c>
      <c r="C80" s="73" t="s">
        <v>124</v>
      </c>
      <c r="D80" s="33">
        <v>42816</v>
      </c>
      <c r="E80" s="242">
        <v>158</v>
      </c>
      <c r="F80" s="416" t="s">
        <v>1090</v>
      </c>
      <c r="G80" s="73" t="s">
        <v>154</v>
      </c>
      <c r="H80" s="34">
        <v>6030.43</v>
      </c>
      <c r="I80" s="4"/>
      <c r="J80" s="34">
        <v>1725.86</v>
      </c>
      <c r="K80" s="2"/>
      <c r="L80" s="34">
        <v>95529597</v>
      </c>
      <c r="M80" s="34">
        <v>505527</v>
      </c>
      <c r="N80" s="74" t="s">
        <v>102</v>
      </c>
      <c r="O80" s="144">
        <v>5</v>
      </c>
      <c r="P80" s="128">
        <v>42</v>
      </c>
      <c r="Q80" s="128">
        <v>0</v>
      </c>
      <c r="R80" s="134" t="s">
        <v>1091</v>
      </c>
      <c r="S80" s="74" t="s">
        <v>1009</v>
      </c>
      <c r="T80" s="76" t="s">
        <v>1092</v>
      </c>
      <c r="U80" s="71">
        <v>4425</v>
      </c>
      <c r="V80" s="6"/>
      <c r="W80" s="36"/>
      <c r="Y80" s="86" t="s">
        <v>1093</v>
      </c>
      <c r="Z80" s="41">
        <v>42348</v>
      </c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</row>
    <row r="81" spans="1:47" s="38" customFormat="1" ht="12.75">
      <c r="A81" s="22">
        <v>79</v>
      </c>
      <c r="B81" s="73" t="s">
        <v>50</v>
      </c>
      <c r="C81" s="73" t="s">
        <v>43</v>
      </c>
      <c r="D81" s="33">
        <v>42816</v>
      </c>
      <c r="E81" s="242">
        <v>6512</v>
      </c>
      <c r="F81" s="416" t="s">
        <v>1094</v>
      </c>
      <c r="G81" s="73"/>
      <c r="H81" s="34">
        <v>524.92</v>
      </c>
      <c r="I81" s="4"/>
      <c r="J81" s="34">
        <v>3540.05</v>
      </c>
      <c r="K81" s="2"/>
      <c r="L81" s="34">
        <v>52139980</v>
      </c>
      <c r="M81" s="34">
        <v>782100</v>
      </c>
      <c r="N81" s="74" t="s">
        <v>1095</v>
      </c>
      <c r="O81" s="144">
        <v>2</v>
      </c>
      <c r="P81" s="128">
        <v>1</v>
      </c>
      <c r="Q81" s="128">
        <v>0</v>
      </c>
      <c r="R81" s="134" t="s">
        <v>1096</v>
      </c>
      <c r="S81" s="74" t="s">
        <v>1097</v>
      </c>
      <c r="T81" s="76" t="s">
        <v>1050</v>
      </c>
      <c r="U81" s="71">
        <v>1251</v>
      </c>
      <c r="V81" s="6"/>
      <c r="W81" s="36"/>
      <c r="Y81" s="263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</row>
    <row r="82" spans="1:47" s="38" customFormat="1" ht="12.75">
      <c r="A82" s="22">
        <v>80</v>
      </c>
      <c r="B82" s="73" t="s">
        <v>50</v>
      </c>
      <c r="C82" s="68" t="s">
        <v>43</v>
      </c>
      <c r="D82" s="33">
        <v>42816</v>
      </c>
      <c r="E82" s="242">
        <v>6512</v>
      </c>
      <c r="F82" s="416" t="s">
        <v>1098</v>
      </c>
      <c r="G82" s="73"/>
      <c r="H82" s="34">
        <v>524.92</v>
      </c>
      <c r="I82" s="4"/>
      <c r="J82" s="34">
        <v>2810.67</v>
      </c>
      <c r="K82" s="2"/>
      <c r="L82" s="34">
        <v>52139980</v>
      </c>
      <c r="M82" s="34">
        <v>782100</v>
      </c>
      <c r="N82" s="74" t="s">
        <v>1095</v>
      </c>
      <c r="O82" s="144">
        <v>2</v>
      </c>
      <c r="P82" s="128">
        <v>1</v>
      </c>
      <c r="Q82" s="128">
        <v>0</v>
      </c>
      <c r="R82" s="134" t="s">
        <v>1096</v>
      </c>
      <c r="S82" s="74" t="s">
        <v>1097</v>
      </c>
      <c r="T82" s="76" t="s">
        <v>1099</v>
      </c>
      <c r="U82" s="71">
        <v>1800</v>
      </c>
      <c r="V82" s="6"/>
      <c r="W82" s="36"/>
      <c r="Y82" s="86"/>
      <c r="Z82" s="41"/>
      <c r="AA82" s="110"/>
      <c r="AB82" s="41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</row>
    <row r="83" spans="1:47" s="38" customFormat="1" ht="12.75">
      <c r="A83" s="22">
        <v>81</v>
      </c>
      <c r="B83" s="73" t="s">
        <v>50</v>
      </c>
      <c r="C83" s="73" t="s">
        <v>46</v>
      </c>
      <c r="D83" s="33">
        <v>42816</v>
      </c>
      <c r="E83" s="242">
        <v>5717</v>
      </c>
      <c r="F83" s="416" t="s">
        <v>603</v>
      </c>
      <c r="G83" s="73"/>
      <c r="H83" s="34">
        <v>234.08</v>
      </c>
      <c r="I83" s="4"/>
      <c r="J83" s="34">
        <v>402</v>
      </c>
      <c r="K83" s="2"/>
      <c r="L83" s="34">
        <v>27272323</v>
      </c>
      <c r="M83" s="34">
        <v>345409</v>
      </c>
      <c r="N83" s="74" t="s">
        <v>102</v>
      </c>
      <c r="O83" s="144">
        <v>3</v>
      </c>
      <c r="P83" s="128">
        <v>1</v>
      </c>
      <c r="Q83" s="128">
        <v>0</v>
      </c>
      <c r="R83" s="134" t="s">
        <v>1100</v>
      </c>
      <c r="S83" s="74" t="s">
        <v>1101</v>
      </c>
      <c r="T83" s="76" t="s">
        <v>1102</v>
      </c>
      <c r="U83" s="71">
        <v>621</v>
      </c>
      <c r="V83" s="6"/>
      <c r="W83" s="36"/>
      <c r="Y83" s="86" t="s">
        <v>1103</v>
      </c>
      <c r="Z83" s="41">
        <v>42369</v>
      </c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</row>
    <row r="84" spans="1:47" s="38" customFormat="1" ht="12.75">
      <c r="A84" s="22">
        <v>82</v>
      </c>
      <c r="B84" s="73" t="s">
        <v>23</v>
      </c>
      <c r="C84" s="73" t="s">
        <v>234</v>
      </c>
      <c r="D84" s="33">
        <v>42816</v>
      </c>
      <c r="E84" s="242">
        <v>6656</v>
      </c>
      <c r="F84" s="416" t="s">
        <v>603</v>
      </c>
      <c r="G84" s="73"/>
      <c r="H84" s="34">
        <v>41.6</v>
      </c>
      <c r="I84" s="4"/>
      <c r="J84" s="34">
        <v>195.8</v>
      </c>
      <c r="K84" s="2"/>
      <c r="L84" s="34">
        <v>7144384</v>
      </c>
      <c r="M84" s="34">
        <v>107166</v>
      </c>
      <c r="N84" s="74" t="s">
        <v>102</v>
      </c>
      <c r="O84" s="144">
        <v>2</v>
      </c>
      <c r="P84" s="128">
        <v>1</v>
      </c>
      <c r="Q84" s="128">
        <v>0</v>
      </c>
      <c r="R84" s="134" t="s">
        <v>1104</v>
      </c>
      <c r="S84" s="74" t="s">
        <v>1105</v>
      </c>
      <c r="T84" s="76" t="s">
        <v>1106</v>
      </c>
      <c r="U84" s="71">
        <v>4264</v>
      </c>
      <c r="V84" s="6"/>
      <c r="W84" s="36"/>
      <c r="Y84" s="86" t="s">
        <v>755</v>
      </c>
      <c r="Z84" s="41">
        <v>25277</v>
      </c>
      <c r="AA84" s="110" t="s">
        <v>113</v>
      </c>
      <c r="AB84" s="41">
        <v>27514</v>
      </c>
      <c r="AC84" s="110" t="s">
        <v>1107</v>
      </c>
      <c r="AD84" s="41">
        <v>32716</v>
      </c>
      <c r="AE84" s="110" t="s">
        <v>1108</v>
      </c>
      <c r="AF84" s="41">
        <v>34697</v>
      </c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</row>
    <row r="85" spans="1:47" s="38" customFormat="1" ht="12.75">
      <c r="A85" s="22">
        <v>83</v>
      </c>
      <c r="B85" s="73" t="s">
        <v>50</v>
      </c>
      <c r="C85" s="73" t="s">
        <v>46</v>
      </c>
      <c r="D85" s="33">
        <v>42817</v>
      </c>
      <c r="E85" s="242">
        <v>5154</v>
      </c>
      <c r="F85" s="416" t="s">
        <v>1109</v>
      </c>
      <c r="G85" s="73" t="s">
        <v>660</v>
      </c>
      <c r="H85" s="34">
        <v>141.42</v>
      </c>
      <c r="I85" s="4"/>
      <c r="J85" s="34">
        <v>185.62</v>
      </c>
      <c r="K85" s="2"/>
      <c r="L85" s="34">
        <v>12603525</v>
      </c>
      <c r="M85" s="34">
        <v>169303</v>
      </c>
      <c r="N85" s="74" t="s">
        <v>102</v>
      </c>
      <c r="O85" s="144">
        <v>2</v>
      </c>
      <c r="P85" s="128">
        <v>1</v>
      </c>
      <c r="Q85" s="128">
        <v>0</v>
      </c>
      <c r="R85" s="134" t="s">
        <v>1110</v>
      </c>
      <c r="S85" s="74" t="s">
        <v>1111</v>
      </c>
      <c r="T85" s="76" t="s">
        <v>386</v>
      </c>
      <c r="U85" s="71">
        <v>341</v>
      </c>
      <c r="V85" s="6"/>
      <c r="W85" s="36"/>
      <c r="Y85" s="86" t="s">
        <v>1112</v>
      </c>
      <c r="Z85" s="41">
        <v>24770</v>
      </c>
      <c r="AA85" s="110" t="s">
        <v>113</v>
      </c>
      <c r="AB85" s="41">
        <v>25157</v>
      </c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</row>
    <row r="86" spans="1:47" s="38" customFormat="1" ht="12.75">
      <c r="A86" s="22">
        <v>84</v>
      </c>
      <c r="B86" s="73" t="s">
        <v>23</v>
      </c>
      <c r="C86" s="73" t="s">
        <v>79</v>
      </c>
      <c r="D86" s="33">
        <v>42818</v>
      </c>
      <c r="E86" s="242">
        <v>6235</v>
      </c>
      <c r="F86" s="416" t="s">
        <v>1113</v>
      </c>
      <c r="G86" s="73"/>
      <c r="H86" s="34">
        <v>8.64</v>
      </c>
      <c r="I86" s="4"/>
      <c r="J86" s="34">
        <v>123.76</v>
      </c>
      <c r="K86" s="2"/>
      <c r="L86" s="34">
        <v>1483834</v>
      </c>
      <c r="M86" s="34">
        <v>22258</v>
      </c>
      <c r="N86" s="74" t="s">
        <v>102</v>
      </c>
      <c r="O86" s="144">
        <v>1</v>
      </c>
      <c r="P86" s="128">
        <v>0</v>
      </c>
      <c r="Q86" s="128">
        <v>0</v>
      </c>
      <c r="R86" s="134" t="s">
        <v>1114</v>
      </c>
      <c r="S86" s="74" t="s">
        <v>1115</v>
      </c>
      <c r="T86" s="76" t="s">
        <v>590</v>
      </c>
      <c r="U86" s="71">
        <v>1507</v>
      </c>
      <c r="V86" s="6"/>
      <c r="W86" s="36"/>
      <c r="Y86" s="86" t="s">
        <v>1116</v>
      </c>
      <c r="Z86" s="41">
        <v>31470</v>
      </c>
      <c r="AA86" s="110" t="s">
        <v>1117</v>
      </c>
      <c r="AB86" s="41">
        <v>41295</v>
      </c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</row>
    <row r="87" spans="1:47" s="38" customFormat="1" ht="12.75">
      <c r="A87" s="22">
        <v>85</v>
      </c>
      <c r="B87" s="73" t="s">
        <v>52</v>
      </c>
      <c r="C87" s="68" t="s">
        <v>44</v>
      </c>
      <c r="D87" s="33">
        <v>42818</v>
      </c>
      <c r="E87" s="242">
        <v>6616</v>
      </c>
      <c r="F87" s="416" t="s">
        <v>273</v>
      </c>
      <c r="G87" s="73"/>
      <c r="H87" s="34">
        <v>9.89</v>
      </c>
      <c r="I87" s="4"/>
      <c r="J87" s="34">
        <v>237.51</v>
      </c>
      <c r="K87" s="2"/>
      <c r="L87" s="34">
        <v>6275278</v>
      </c>
      <c r="M87" s="34">
        <v>68690</v>
      </c>
      <c r="N87" s="74" t="s">
        <v>1124</v>
      </c>
      <c r="O87" s="144">
        <v>2</v>
      </c>
      <c r="P87" s="128">
        <v>1</v>
      </c>
      <c r="Q87" s="128">
        <v>0</v>
      </c>
      <c r="R87" s="134" t="s">
        <v>1118</v>
      </c>
      <c r="S87" s="74" t="s">
        <v>1119</v>
      </c>
      <c r="T87" s="76" t="s">
        <v>1120</v>
      </c>
      <c r="U87" s="71">
        <v>1945</v>
      </c>
      <c r="V87" s="6"/>
      <c r="W87" s="36"/>
      <c r="Y87" s="86" t="s">
        <v>1121</v>
      </c>
      <c r="Z87" s="41">
        <v>32719</v>
      </c>
      <c r="AA87" s="110" t="s">
        <v>1122</v>
      </c>
      <c r="AB87" s="41">
        <v>36475</v>
      </c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</row>
    <row r="88" spans="1:47" s="38" customFormat="1" ht="12.75">
      <c r="A88" s="22">
        <v>86</v>
      </c>
      <c r="B88" s="73" t="s">
        <v>50</v>
      </c>
      <c r="C88" s="73" t="s">
        <v>124</v>
      </c>
      <c r="D88" s="33">
        <v>42818</v>
      </c>
      <c r="E88" s="242">
        <v>5156</v>
      </c>
      <c r="F88" s="416" t="s">
        <v>659</v>
      </c>
      <c r="G88" s="73"/>
      <c r="H88" s="34">
        <v>361.26</v>
      </c>
      <c r="I88" s="4"/>
      <c r="J88" s="34">
        <v>694.5</v>
      </c>
      <c r="K88" s="2"/>
      <c r="L88" s="34">
        <v>9260658</v>
      </c>
      <c r="M88" s="34">
        <v>111674</v>
      </c>
      <c r="N88" s="74" t="s">
        <v>1123</v>
      </c>
      <c r="O88" s="144">
        <v>1</v>
      </c>
      <c r="P88" s="128">
        <v>0</v>
      </c>
      <c r="Q88" s="128">
        <v>0</v>
      </c>
      <c r="R88" s="134" t="s">
        <v>1125</v>
      </c>
      <c r="S88" s="74" t="s">
        <v>1126</v>
      </c>
      <c r="T88" s="76" t="s">
        <v>386</v>
      </c>
      <c r="U88" s="71">
        <v>374</v>
      </c>
      <c r="V88" s="6"/>
      <c r="W88" s="36"/>
      <c r="Y88" s="86" t="s">
        <v>1128</v>
      </c>
      <c r="Z88" s="41">
        <v>16182</v>
      </c>
      <c r="AA88" s="110" t="s">
        <v>113</v>
      </c>
      <c r="AB88" s="41">
        <v>16544</v>
      </c>
      <c r="AC88" s="110" t="s">
        <v>1129</v>
      </c>
      <c r="AD88" s="41">
        <v>29194</v>
      </c>
      <c r="AE88" s="110" t="s">
        <v>1127</v>
      </c>
      <c r="AF88" s="41">
        <v>40610</v>
      </c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</row>
    <row r="89" spans="1:47" s="38" customFormat="1" ht="12.75">
      <c r="A89" s="22">
        <v>87</v>
      </c>
      <c r="B89" s="73" t="s">
        <v>52</v>
      </c>
      <c r="C89" s="73" t="s">
        <v>44</v>
      </c>
      <c r="D89" s="33">
        <v>42818</v>
      </c>
      <c r="E89" s="242">
        <v>740</v>
      </c>
      <c r="F89" s="416" t="s">
        <v>617</v>
      </c>
      <c r="G89" s="73"/>
      <c r="H89" s="34">
        <v>0</v>
      </c>
      <c r="I89" s="4"/>
      <c r="J89" s="34">
        <v>830.8</v>
      </c>
      <c r="K89" s="2"/>
      <c r="L89" s="34">
        <v>250000</v>
      </c>
      <c r="M89" s="34">
        <v>25000</v>
      </c>
      <c r="N89" s="74" t="s">
        <v>1130</v>
      </c>
      <c r="O89" s="144">
        <v>1</v>
      </c>
      <c r="P89" s="128">
        <v>1</v>
      </c>
      <c r="Q89" s="128">
        <v>0</v>
      </c>
      <c r="R89" s="134" t="s">
        <v>1131</v>
      </c>
      <c r="S89" s="74" t="s">
        <v>1132</v>
      </c>
      <c r="T89" s="76" t="s">
        <v>1133</v>
      </c>
      <c r="U89" s="71">
        <v>3342</v>
      </c>
      <c r="V89" s="6"/>
      <c r="W89" s="36"/>
      <c r="Y89" s="83" t="s">
        <v>1134</v>
      </c>
      <c r="Z89" s="41">
        <v>14454</v>
      </c>
      <c r="AA89" s="110" t="s">
        <v>1135</v>
      </c>
      <c r="AB89" s="41">
        <v>18638</v>
      </c>
      <c r="AC89" s="110" t="s">
        <v>1136</v>
      </c>
      <c r="AD89" s="41">
        <v>32892</v>
      </c>
      <c r="AE89" s="110" t="s">
        <v>1137</v>
      </c>
      <c r="AF89" s="41">
        <v>36094</v>
      </c>
      <c r="AG89" s="110" t="s">
        <v>1138</v>
      </c>
      <c r="AH89" s="41">
        <v>38467</v>
      </c>
      <c r="AI89" s="110" t="s">
        <v>1139</v>
      </c>
      <c r="AJ89" s="41">
        <v>38526</v>
      </c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</row>
    <row r="90" spans="1:47" s="38" customFormat="1" ht="12.75">
      <c r="A90" s="22">
        <v>88</v>
      </c>
      <c r="B90" s="73" t="s">
        <v>23</v>
      </c>
      <c r="C90" s="73" t="s">
        <v>81</v>
      </c>
      <c r="D90" s="33">
        <v>42821</v>
      </c>
      <c r="E90" s="242">
        <v>2767</v>
      </c>
      <c r="F90" s="416" t="s">
        <v>492</v>
      </c>
      <c r="G90" s="73"/>
      <c r="H90" s="34">
        <v>197.62</v>
      </c>
      <c r="I90" s="4"/>
      <c r="J90" s="34">
        <v>74.7</v>
      </c>
      <c r="K90" s="2"/>
      <c r="L90" s="34">
        <v>33939259</v>
      </c>
      <c r="M90" s="34">
        <v>509089</v>
      </c>
      <c r="N90" s="74" t="s">
        <v>102</v>
      </c>
      <c r="O90" s="144">
        <v>3</v>
      </c>
      <c r="P90" s="128">
        <v>1</v>
      </c>
      <c r="Q90" s="128">
        <v>0</v>
      </c>
      <c r="R90" s="134" t="s">
        <v>1140</v>
      </c>
      <c r="S90" s="74" t="s">
        <v>1141</v>
      </c>
      <c r="T90" s="76" t="s">
        <v>623</v>
      </c>
      <c r="U90" s="71">
        <v>46</v>
      </c>
      <c r="V90" s="6"/>
      <c r="W90" s="36"/>
      <c r="Y90" s="263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</row>
    <row r="91" spans="1:47" s="38" customFormat="1" ht="12.75">
      <c r="A91" s="22">
        <v>89</v>
      </c>
      <c r="B91" s="73" t="s">
        <v>50</v>
      </c>
      <c r="C91" s="73" t="s">
        <v>54</v>
      </c>
      <c r="D91" s="33">
        <v>42822</v>
      </c>
      <c r="E91" s="242">
        <v>1205</v>
      </c>
      <c r="F91" s="416" t="s">
        <v>666</v>
      </c>
      <c r="G91" s="73" t="s">
        <v>660</v>
      </c>
      <c r="H91" s="34">
        <v>516.48</v>
      </c>
      <c r="I91" s="4"/>
      <c r="J91" s="34">
        <v>561</v>
      </c>
      <c r="K91" s="2"/>
      <c r="L91" s="34">
        <v>1120194</v>
      </c>
      <c r="M91" s="34">
        <f>1120194-336058</f>
        <v>784136</v>
      </c>
      <c r="N91" s="74" t="s">
        <v>585</v>
      </c>
      <c r="O91" s="144">
        <v>2</v>
      </c>
      <c r="P91" s="128">
        <v>0</v>
      </c>
      <c r="Q91" s="128">
        <v>1</v>
      </c>
      <c r="R91" s="134" t="s">
        <v>1142</v>
      </c>
      <c r="S91" s="74" t="s">
        <v>1143</v>
      </c>
      <c r="T91" s="76" t="s">
        <v>1144</v>
      </c>
      <c r="U91" s="71">
        <v>1571</v>
      </c>
      <c r="V91" s="6"/>
      <c r="W91" s="36"/>
      <c r="Y91" s="86" t="s">
        <v>1145</v>
      </c>
      <c r="Z91" s="41">
        <v>42528</v>
      </c>
      <c r="AA91" s="110" t="s">
        <v>1146</v>
      </c>
      <c r="AB91" s="41">
        <v>42440</v>
      </c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</row>
    <row r="92" spans="1:47" s="38" customFormat="1" ht="12.75">
      <c r="A92" s="22">
        <v>90</v>
      </c>
      <c r="B92" s="73" t="s">
        <v>50</v>
      </c>
      <c r="C92" s="73" t="s">
        <v>124</v>
      </c>
      <c r="D92" s="33">
        <v>42822</v>
      </c>
      <c r="E92" s="242">
        <v>1019</v>
      </c>
      <c r="F92" s="416" t="s">
        <v>1147</v>
      </c>
      <c r="G92" s="73" t="s">
        <v>154</v>
      </c>
      <c r="H92" s="34">
        <v>4229.6</v>
      </c>
      <c r="I92" s="4"/>
      <c r="J92" s="34">
        <v>1440</v>
      </c>
      <c r="K92" s="2"/>
      <c r="L92" s="34">
        <v>27994843</v>
      </c>
      <c r="M92" s="34">
        <v>245169</v>
      </c>
      <c r="N92" s="74" t="s">
        <v>102</v>
      </c>
      <c r="O92" s="144">
        <v>5</v>
      </c>
      <c r="P92" s="128">
        <v>43</v>
      </c>
      <c r="Q92" s="128">
        <v>0</v>
      </c>
      <c r="R92" s="134" t="s">
        <v>1148</v>
      </c>
      <c r="S92" s="74" t="s">
        <v>1149</v>
      </c>
      <c r="T92" s="76" t="s">
        <v>1150</v>
      </c>
      <c r="U92" s="71">
        <v>1902</v>
      </c>
      <c r="V92" s="6"/>
      <c r="W92" s="36"/>
      <c r="Y92" s="83" t="s">
        <v>1151</v>
      </c>
      <c r="Z92" s="41">
        <v>42164</v>
      </c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</row>
    <row r="93" spans="1:47" s="46" customFormat="1" ht="12.75">
      <c r="A93" s="49">
        <v>91</v>
      </c>
      <c r="B93" s="120" t="s">
        <v>50</v>
      </c>
      <c r="C93" s="120" t="s">
        <v>124</v>
      </c>
      <c r="D93" s="50">
        <v>42825</v>
      </c>
      <c r="E93" s="243">
        <v>6300</v>
      </c>
      <c r="F93" s="417" t="s">
        <v>273</v>
      </c>
      <c r="G93" s="120" t="s">
        <v>154</v>
      </c>
      <c r="H93" s="51">
        <v>15345.33</v>
      </c>
      <c r="I93" s="42"/>
      <c r="J93" s="51">
        <v>3249.1</v>
      </c>
      <c r="K93" s="52"/>
      <c r="L93" s="51">
        <v>11819643</v>
      </c>
      <c r="M93" s="51">
        <v>3306259</v>
      </c>
      <c r="N93" s="121" t="s">
        <v>1152</v>
      </c>
      <c r="O93" s="159">
        <v>11</v>
      </c>
      <c r="P93" s="129" t="s">
        <v>1153</v>
      </c>
      <c r="Q93" s="129">
        <v>0</v>
      </c>
      <c r="R93" s="160" t="s">
        <v>1154</v>
      </c>
      <c r="S93" s="121" t="s">
        <v>1156</v>
      </c>
      <c r="T93" s="125" t="s">
        <v>1155</v>
      </c>
      <c r="U93" s="109">
        <v>1401</v>
      </c>
      <c r="V93" s="54"/>
      <c r="W93" s="55"/>
      <c r="Y93" s="86" t="s">
        <v>1157</v>
      </c>
      <c r="Z93" s="306">
        <v>42181</v>
      </c>
      <c r="AA93" s="303"/>
      <c r="AB93" s="303"/>
      <c r="AC93" s="303"/>
      <c r="AD93" s="303"/>
      <c r="AE93" s="303"/>
      <c r="AF93" s="303"/>
      <c r="AG93" s="303"/>
      <c r="AH93" s="303"/>
      <c r="AI93" s="303"/>
      <c r="AJ93" s="303"/>
      <c r="AK93" s="303"/>
      <c r="AL93" s="303"/>
      <c r="AM93" s="303"/>
      <c r="AN93" s="303"/>
      <c r="AO93" s="303"/>
      <c r="AP93" s="303"/>
      <c r="AQ93" s="303"/>
      <c r="AR93" s="303"/>
      <c r="AS93" s="303"/>
      <c r="AT93" s="303"/>
      <c r="AU93" s="303"/>
    </row>
    <row r="94" spans="1:47" s="46" customFormat="1" ht="12.75">
      <c r="A94" s="49">
        <v>92</v>
      </c>
      <c r="B94" s="120" t="s">
        <v>50</v>
      </c>
      <c r="C94" s="120" t="s">
        <v>124</v>
      </c>
      <c r="D94" s="50">
        <v>42829</v>
      </c>
      <c r="E94" s="243">
        <v>750</v>
      </c>
      <c r="F94" s="417" t="s">
        <v>506</v>
      </c>
      <c r="G94" s="120"/>
      <c r="H94" s="51">
        <v>312.06</v>
      </c>
      <c r="I94" s="42"/>
      <c r="J94" s="51">
        <v>474.4</v>
      </c>
      <c r="K94" s="52"/>
      <c r="L94" s="51">
        <v>4013232</v>
      </c>
      <c r="M94" s="51">
        <v>41898</v>
      </c>
      <c r="N94" s="121" t="s">
        <v>102</v>
      </c>
      <c r="O94" s="159">
        <v>2</v>
      </c>
      <c r="P94" s="129">
        <v>1</v>
      </c>
      <c r="Q94" s="129">
        <v>0</v>
      </c>
      <c r="R94" s="160" t="s">
        <v>1281</v>
      </c>
      <c r="S94" s="121" t="s">
        <v>1282</v>
      </c>
      <c r="T94" s="125" t="s">
        <v>1283</v>
      </c>
      <c r="U94" s="109">
        <v>3776</v>
      </c>
      <c r="V94" s="54"/>
      <c r="W94" s="55"/>
      <c r="Y94" s="86" t="s">
        <v>1284</v>
      </c>
      <c r="Z94" s="306">
        <v>40863</v>
      </c>
      <c r="AA94" s="303"/>
      <c r="AB94" s="303"/>
      <c r="AC94" s="303"/>
      <c r="AD94" s="303"/>
      <c r="AE94" s="303"/>
      <c r="AF94" s="303"/>
      <c r="AG94" s="303"/>
      <c r="AH94" s="303"/>
      <c r="AI94" s="303"/>
      <c r="AJ94" s="303"/>
      <c r="AK94" s="303"/>
      <c r="AL94" s="303"/>
      <c r="AM94" s="303"/>
      <c r="AN94" s="303"/>
      <c r="AO94" s="303"/>
      <c r="AP94" s="303"/>
      <c r="AQ94" s="303"/>
      <c r="AR94" s="303"/>
      <c r="AS94" s="303"/>
      <c r="AT94" s="303"/>
      <c r="AU94" s="303"/>
    </row>
    <row r="95" spans="1:47" s="38" customFormat="1" ht="12.75">
      <c r="A95" s="22">
        <v>93</v>
      </c>
      <c r="B95" s="73" t="s">
        <v>50</v>
      </c>
      <c r="C95" s="73" t="s">
        <v>43</v>
      </c>
      <c r="D95" s="33">
        <v>42829</v>
      </c>
      <c r="E95" s="242">
        <v>69</v>
      </c>
      <c r="F95" s="416" t="s">
        <v>1285</v>
      </c>
      <c r="G95" s="73" t="s">
        <v>154</v>
      </c>
      <c r="H95" s="34">
        <v>28397.35</v>
      </c>
      <c r="I95" s="4"/>
      <c r="J95" s="34">
        <v>2925.99</v>
      </c>
      <c r="K95" s="2"/>
      <c r="L95" s="34">
        <v>6778568238</v>
      </c>
      <c r="M95" s="34">
        <v>70709459</v>
      </c>
      <c r="N95" s="74" t="s">
        <v>1152</v>
      </c>
      <c r="O95" s="144">
        <v>18</v>
      </c>
      <c r="P95" s="128" t="s">
        <v>1286</v>
      </c>
      <c r="Q95" s="128">
        <v>0</v>
      </c>
      <c r="R95" s="134" t="s">
        <v>793</v>
      </c>
      <c r="S95" s="74" t="s">
        <v>1287</v>
      </c>
      <c r="T95" s="76" t="s">
        <v>1288</v>
      </c>
      <c r="U95" s="71" t="s">
        <v>1289</v>
      </c>
      <c r="V95" s="6"/>
      <c r="W95" s="36"/>
      <c r="Y95" s="83"/>
      <c r="Z95" s="41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</row>
    <row r="96" spans="1:47" s="38" customFormat="1" ht="12.75">
      <c r="A96" s="22">
        <v>94</v>
      </c>
      <c r="B96" s="73" t="s">
        <v>50</v>
      </c>
      <c r="C96" s="73" t="s">
        <v>43</v>
      </c>
      <c r="D96" s="33">
        <v>42829</v>
      </c>
      <c r="E96" s="242">
        <v>5</v>
      </c>
      <c r="F96" s="416" t="s">
        <v>1290</v>
      </c>
      <c r="G96" s="73" t="s">
        <v>154</v>
      </c>
      <c r="H96" s="34">
        <v>25286.79</v>
      </c>
      <c r="I96" s="4"/>
      <c r="J96" s="34">
        <v>1930.33</v>
      </c>
      <c r="K96" s="2"/>
      <c r="L96" s="34">
        <v>6096192148</v>
      </c>
      <c r="M96" s="34">
        <v>63112329</v>
      </c>
      <c r="N96" s="74" t="s">
        <v>1193</v>
      </c>
      <c r="O96" s="144">
        <v>24</v>
      </c>
      <c r="P96" s="128">
        <v>256</v>
      </c>
      <c r="Q96" s="128">
        <v>0</v>
      </c>
      <c r="R96" s="134" t="s">
        <v>1291</v>
      </c>
      <c r="S96" s="74" t="s">
        <v>1292</v>
      </c>
      <c r="T96" s="76" t="s">
        <v>1293</v>
      </c>
      <c r="U96" s="71" t="s">
        <v>1294</v>
      </c>
      <c r="V96" s="6"/>
      <c r="W96" s="36"/>
      <c r="Y96" s="263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</row>
    <row r="97" spans="1:47" s="38" customFormat="1" ht="12.75">
      <c r="A97" s="22">
        <v>95</v>
      </c>
      <c r="B97" s="73" t="s">
        <v>50</v>
      </c>
      <c r="C97" s="73" t="s">
        <v>43</v>
      </c>
      <c r="D97" s="33">
        <v>42830</v>
      </c>
      <c r="E97" s="242">
        <v>1210</v>
      </c>
      <c r="F97" s="416" t="s">
        <v>1295</v>
      </c>
      <c r="G97" s="73" t="s">
        <v>154</v>
      </c>
      <c r="H97" s="34">
        <v>6658.52</v>
      </c>
      <c r="I97" s="4"/>
      <c r="J97" s="34">
        <v>1867.58</v>
      </c>
      <c r="K97" s="2"/>
      <c r="L97" s="34">
        <v>1588863501</v>
      </c>
      <c r="M97" s="34">
        <v>16683068</v>
      </c>
      <c r="N97" s="74" t="s">
        <v>102</v>
      </c>
      <c r="O97" s="144">
        <v>5</v>
      </c>
      <c r="P97" s="128">
        <v>59</v>
      </c>
      <c r="Q97" s="128">
        <v>0</v>
      </c>
      <c r="R97" s="134" t="s">
        <v>1296</v>
      </c>
      <c r="S97" s="74" t="s">
        <v>1287</v>
      </c>
      <c r="T97" s="76" t="s">
        <v>143</v>
      </c>
      <c r="U97" s="71" t="s">
        <v>1297</v>
      </c>
      <c r="V97" s="6"/>
      <c r="W97" s="36"/>
      <c r="Y97" s="83"/>
      <c r="Z97" s="41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</row>
    <row r="98" spans="1:47" s="38" customFormat="1" ht="12.75">
      <c r="A98" s="22">
        <v>96</v>
      </c>
      <c r="B98" s="73" t="s">
        <v>50</v>
      </c>
      <c r="C98" s="73" t="s">
        <v>124</v>
      </c>
      <c r="D98" s="33">
        <v>42832</v>
      </c>
      <c r="E98" s="242">
        <v>5658</v>
      </c>
      <c r="F98" s="416" t="s">
        <v>603</v>
      </c>
      <c r="G98" s="73"/>
      <c r="H98" s="34">
        <v>274.54</v>
      </c>
      <c r="I98" s="4"/>
      <c r="J98" s="34">
        <v>330</v>
      </c>
      <c r="K98" s="2"/>
      <c r="L98" s="34">
        <v>2846707</v>
      </c>
      <c r="M98" s="34">
        <v>24790</v>
      </c>
      <c r="N98" s="74" t="s">
        <v>1280</v>
      </c>
      <c r="O98" s="144">
        <v>3</v>
      </c>
      <c r="P98" s="128">
        <v>1</v>
      </c>
      <c r="Q98" s="128">
        <v>0</v>
      </c>
      <c r="R98" s="134" t="s">
        <v>1298</v>
      </c>
      <c r="S98" s="74" t="s">
        <v>1299</v>
      </c>
      <c r="T98" s="76" t="s">
        <v>183</v>
      </c>
      <c r="U98" s="71">
        <v>581</v>
      </c>
      <c r="V98" s="6"/>
      <c r="W98" s="36"/>
      <c r="Y98" s="83" t="s">
        <v>1300</v>
      </c>
      <c r="Z98" s="41">
        <v>42473</v>
      </c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</row>
    <row r="99" spans="1:47" s="38" customFormat="1" ht="12.75">
      <c r="A99" s="22">
        <v>97</v>
      </c>
      <c r="B99" s="73" t="s">
        <v>23</v>
      </c>
      <c r="C99" s="73" t="s">
        <v>81</v>
      </c>
      <c r="D99" s="33">
        <v>42838</v>
      </c>
      <c r="E99" s="242">
        <v>6620</v>
      </c>
      <c r="F99" s="416" t="s">
        <v>414</v>
      </c>
      <c r="G99" s="73"/>
      <c r="H99" s="34">
        <v>249.94</v>
      </c>
      <c r="I99" s="4"/>
      <c r="J99" s="34">
        <v>458.45</v>
      </c>
      <c r="K99" s="2"/>
      <c r="L99" s="34">
        <v>40188910</v>
      </c>
      <c r="M99" s="34">
        <v>602834</v>
      </c>
      <c r="N99" s="74" t="s">
        <v>1301</v>
      </c>
      <c r="O99" s="144">
        <v>2</v>
      </c>
      <c r="P99" s="128">
        <v>1</v>
      </c>
      <c r="Q99" s="128">
        <v>0</v>
      </c>
      <c r="R99" s="134" t="s">
        <v>1302</v>
      </c>
      <c r="S99" s="74" t="s">
        <v>1303</v>
      </c>
      <c r="T99" s="76" t="s">
        <v>1304</v>
      </c>
      <c r="U99" s="155">
        <v>2049</v>
      </c>
      <c r="V99" s="6"/>
      <c r="W99" s="36"/>
      <c r="Y99" s="83"/>
      <c r="Z99" s="41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</row>
    <row r="100" spans="1:47" s="38" customFormat="1" ht="12.75">
      <c r="A100" s="22">
        <v>98</v>
      </c>
      <c r="B100" s="73" t="s">
        <v>50</v>
      </c>
      <c r="C100" s="73" t="s">
        <v>124</v>
      </c>
      <c r="D100" s="33">
        <v>42838</v>
      </c>
      <c r="E100" s="242">
        <v>5401</v>
      </c>
      <c r="F100" s="416" t="s">
        <v>1305</v>
      </c>
      <c r="G100" s="73" t="s">
        <v>154</v>
      </c>
      <c r="H100" s="34">
        <v>17799.29</v>
      </c>
      <c r="I100" s="4"/>
      <c r="J100" s="34">
        <v>3820.11</v>
      </c>
      <c r="K100" s="2"/>
      <c r="L100" s="34">
        <v>275201508</v>
      </c>
      <c r="M100" s="34">
        <v>2652142</v>
      </c>
      <c r="N100" s="74" t="s">
        <v>102</v>
      </c>
      <c r="O100" s="144">
        <v>17</v>
      </c>
      <c r="P100" s="128">
        <v>202</v>
      </c>
      <c r="Q100" s="128">
        <v>0</v>
      </c>
      <c r="R100" s="134" t="s">
        <v>1306</v>
      </c>
      <c r="S100" s="74" t="s">
        <v>1307</v>
      </c>
      <c r="T100" s="76" t="s">
        <v>1308</v>
      </c>
      <c r="U100" s="71" t="s">
        <v>1309</v>
      </c>
      <c r="V100" s="6"/>
      <c r="W100" s="36"/>
      <c r="Y100" s="83" t="s">
        <v>1310</v>
      </c>
      <c r="Z100" s="41">
        <v>42359</v>
      </c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</row>
    <row r="101" spans="1:47" s="38" customFormat="1" ht="12.75">
      <c r="A101" s="22">
        <v>99</v>
      </c>
      <c r="B101" s="73" t="s">
        <v>52</v>
      </c>
      <c r="C101" s="73" t="s">
        <v>53</v>
      </c>
      <c r="D101" s="33">
        <v>42842</v>
      </c>
      <c r="E101" s="242">
        <v>527</v>
      </c>
      <c r="F101" s="416" t="s">
        <v>1311</v>
      </c>
      <c r="G101" s="73" t="s">
        <v>660</v>
      </c>
      <c r="H101" s="34">
        <v>90.67</v>
      </c>
      <c r="I101" s="4"/>
      <c r="J101" s="34">
        <v>456</v>
      </c>
      <c r="K101" s="2"/>
      <c r="L101" s="34">
        <v>22164287</v>
      </c>
      <c r="M101" s="34">
        <v>411850</v>
      </c>
      <c r="N101" s="74" t="s">
        <v>684</v>
      </c>
      <c r="O101" s="144">
        <v>2</v>
      </c>
      <c r="P101" s="128">
        <v>1</v>
      </c>
      <c r="Q101" s="128">
        <v>0</v>
      </c>
      <c r="R101" s="134" t="s">
        <v>1312</v>
      </c>
      <c r="S101" s="74" t="s">
        <v>1313</v>
      </c>
      <c r="T101" s="76" t="s">
        <v>177</v>
      </c>
      <c r="U101" s="71">
        <v>2340</v>
      </c>
      <c r="V101" s="6"/>
      <c r="W101" s="36"/>
      <c r="Y101" s="83" t="s">
        <v>1314</v>
      </c>
      <c r="Z101" s="41">
        <v>14646</v>
      </c>
      <c r="AA101" s="110" t="s">
        <v>109</v>
      </c>
      <c r="AB101" s="41">
        <v>14943</v>
      </c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</row>
    <row r="102" spans="1:47" s="38" customFormat="1" ht="12.75">
      <c r="A102" s="22">
        <v>100</v>
      </c>
      <c r="B102" s="73" t="s">
        <v>23</v>
      </c>
      <c r="C102" s="73" t="s">
        <v>139</v>
      </c>
      <c r="D102" s="33">
        <v>42842</v>
      </c>
      <c r="E102" s="242">
        <v>5712</v>
      </c>
      <c r="F102" s="416" t="s">
        <v>1315</v>
      </c>
      <c r="G102" s="73"/>
      <c r="H102" s="34">
        <v>125.62</v>
      </c>
      <c r="I102" s="4"/>
      <c r="J102" s="34">
        <v>286.36</v>
      </c>
      <c r="K102" s="2"/>
      <c r="L102" s="34">
        <v>29280640</v>
      </c>
      <c r="M102" s="34">
        <v>439209</v>
      </c>
      <c r="N102" s="74" t="s">
        <v>102</v>
      </c>
      <c r="O102" s="144">
        <v>1</v>
      </c>
      <c r="P102" s="128">
        <v>0</v>
      </c>
      <c r="Q102" s="128">
        <v>0</v>
      </c>
      <c r="R102" s="134" t="s">
        <v>1316</v>
      </c>
      <c r="S102" s="74" t="s">
        <v>1317</v>
      </c>
      <c r="T102" s="76" t="s">
        <v>467</v>
      </c>
      <c r="U102" s="71">
        <v>3024</v>
      </c>
      <c r="V102" s="6"/>
      <c r="W102" s="36"/>
      <c r="Y102" s="263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</row>
    <row r="103" spans="1:47" s="38" customFormat="1" ht="12.75">
      <c r="A103" s="22">
        <v>101</v>
      </c>
      <c r="B103" s="73" t="s">
        <v>50</v>
      </c>
      <c r="C103" s="73" t="s">
        <v>43</v>
      </c>
      <c r="D103" s="33">
        <v>42842</v>
      </c>
      <c r="E103" s="242">
        <v>6501</v>
      </c>
      <c r="F103" s="416" t="s">
        <v>1019</v>
      </c>
      <c r="G103" s="73"/>
      <c r="H103" s="34">
        <v>1201.19</v>
      </c>
      <c r="I103" s="4"/>
      <c r="J103" s="34">
        <v>4423.3</v>
      </c>
      <c r="K103" s="2"/>
      <c r="L103" s="34">
        <v>116747590</v>
      </c>
      <c r="M103" s="34">
        <v>1751214</v>
      </c>
      <c r="N103" s="74" t="s">
        <v>1318</v>
      </c>
      <c r="O103" s="144">
        <v>1</v>
      </c>
      <c r="P103" s="128">
        <v>0</v>
      </c>
      <c r="Q103" s="128">
        <v>0</v>
      </c>
      <c r="R103" s="134" t="s">
        <v>1319</v>
      </c>
      <c r="S103" s="74" t="s">
        <v>1320</v>
      </c>
      <c r="T103" s="76" t="s">
        <v>214</v>
      </c>
      <c r="U103" s="71">
        <v>1076</v>
      </c>
      <c r="V103" s="6"/>
      <c r="W103" s="36"/>
      <c r="Y103" s="263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</row>
    <row r="104" spans="1:47" s="38" customFormat="1" ht="12.75">
      <c r="A104" s="22">
        <v>102</v>
      </c>
      <c r="B104" s="73" t="s">
        <v>52</v>
      </c>
      <c r="C104" s="73" t="s">
        <v>44</v>
      </c>
      <c r="D104" s="33">
        <v>42842</v>
      </c>
      <c r="E104" s="242">
        <v>7141</v>
      </c>
      <c r="F104" s="416" t="s">
        <v>1321</v>
      </c>
      <c r="G104" s="73"/>
      <c r="H104" s="34">
        <v>58.88</v>
      </c>
      <c r="I104" s="4"/>
      <c r="J104" s="34"/>
      <c r="K104" s="2"/>
      <c r="L104" s="34"/>
      <c r="M104" s="34">
        <v>108942</v>
      </c>
      <c r="N104" s="74" t="s">
        <v>102</v>
      </c>
      <c r="O104" s="144">
        <v>2</v>
      </c>
      <c r="P104" s="128">
        <v>1</v>
      </c>
      <c r="Q104" s="128">
        <v>0</v>
      </c>
      <c r="R104" s="134" t="s">
        <v>1322</v>
      </c>
      <c r="S104" s="74" t="s">
        <v>1323</v>
      </c>
      <c r="T104" s="76" t="s">
        <v>1324</v>
      </c>
      <c r="U104" s="71">
        <v>4408</v>
      </c>
      <c r="V104" s="6"/>
      <c r="W104" s="36"/>
      <c r="Y104" s="83" t="s">
        <v>1325</v>
      </c>
      <c r="Z104" s="41">
        <v>24163</v>
      </c>
      <c r="AA104" s="110" t="s">
        <v>109</v>
      </c>
      <c r="AB104" s="41">
        <v>29524</v>
      </c>
      <c r="AC104" s="110" t="s">
        <v>1326</v>
      </c>
      <c r="AD104" s="41">
        <v>34402</v>
      </c>
      <c r="AE104" s="110" t="s">
        <v>1327</v>
      </c>
      <c r="AF104" s="41">
        <v>36227</v>
      </c>
      <c r="AG104" s="110" t="s">
        <v>1328</v>
      </c>
      <c r="AH104" s="41">
        <v>40756</v>
      </c>
      <c r="AI104" s="110" t="s">
        <v>1329</v>
      </c>
      <c r="AJ104" s="41">
        <v>40863</v>
      </c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</row>
    <row r="105" spans="1:47" s="38" customFormat="1" ht="12.75">
      <c r="A105" s="22">
        <v>103</v>
      </c>
      <c r="B105" s="73" t="s">
        <v>50</v>
      </c>
      <c r="C105" s="73" t="s">
        <v>43</v>
      </c>
      <c r="D105" s="33">
        <v>42846</v>
      </c>
      <c r="E105" s="242">
        <v>12</v>
      </c>
      <c r="F105" s="416" t="s">
        <v>1330</v>
      </c>
      <c r="G105" s="73" t="s">
        <v>154</v>
      </c>
      <c r="H105" s="34">
        <v>11548.37</v>
      </c>
      <c r="I105" s="4"/>
      <c r="J105" s="34">
        <v>2772.96</v>
      </c>
      <c r="K105" s="2"/>
      <c r="L105" s="34">
        <v>2804703178</v>
      </c>
      <c r="M105" s="34">
        <v>27928357</v>
      </c>
      <c r="N105" s="74" t="s">
        <v>1152</v>
      </c>
      <c r="O105" s="144">
        <v>7</v>
      </c>
      <c r="P105" s="128" t="s">
        <v>1331</v>
      </c>
      <c r="Q105" s="128">
        <v>0</v>
      </c>
      <c r="R105" s="134" t="s">
        <v>1332</v>
      </c>
      <c r="S105" s="74" t="s">
        <v>1333</v>
      </c>
      <c r="T105" s="76" t="s">
        <v>1334</v>
      </c>
      <c r="U105" s="71" t="s">
        <v>1335</v>
      </c>
      <c r="V105" s="6"/>
      <c r="W105" s="36"/>
      <c r="Y105" s="83"/>
      <c r="Z105" s="41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</row>
    <row r="106" spans="1:47" s="38" customFormat="1" ht="12.75">
      <c r="A106" s="22">
        <v>104</v>
      </c>
      <c r="B106" s="73" t="s">
        <v>50</v>
      </c>
      <c r="C106" s="73" t="s">
        <v>43</v>
      </c>
      <c r="D106" s="33">
        <v>42846</v>
      </c>
      <c r="E106" s="242">
        <v>3969</v>
      </c>
      <c r="F106" s="416" t="s">
        <v>1336</v>
      </c>
      <c r="G106" s="73" t="s">
        <v>154</v>
      </c>
      <c r="H106" s="34">
        <v>41546.26</v>
      </c>
      <c r="I106" s="4"/>
      <c r="J106" s="34">
        <v>4319.57</v>
      </c>
      <c r="K106" s="2"/>
      <c r="L106" s="34">
        <v>9987226851</v>
      </c>
      <c r="M106" s="34">
        <v>96382185</v>
      </c>
      <c r="N106" s="74" t="s">
        <v>1152</v>
      </c>
      <c r="O106" s="144">
        <v>26</v>
      </c>
      <c r="P106" s="128" t="s">
        <v>1337</v>
      </c>
      <c r="Q106" s="128">
        <v>0</v>
      </c>
      <c r="R106" s="134" t="s">
        <v>1338</v>
      </c>
      <c r="S106" s="74" t="s">
        <v>1339</v>
      </c>
      <c r="T106" s="76" t="s">
        <v>596</v>
      </c>
      <c r="U106" s="71">
        <v>5455</v>
      </c>
      <c r="V106" s="6"/>
      <c r="W106" s="36"/>
      <c r="Y106" s="83"/>
      <c r="Z106" s="41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</row>
    <row r="107" spans="1:47" s="38" customFormat="1" ht="12.75">
      <c r="A107" s="22">
        <v>105</v>
      </c>
      <c r="B107" s="73" t="s">
        <v>50</v>
      </c>
      <c r="C107" s="73" t="s">
        <v>124</v>
      </c>
      <c r="D107" s="33">
        <v>42846</v>
      </c>
      <c r="E107" s="242">
        <v>3037</v>
      </c>
      <c r="F107" s="416" t="s">
        <v>276</v>
      </c>
      <c r="G107" s="73"/>
      <c r="H107" s="34">
        <v>1029.8</v>
      </c>
      <c r="I107" s="4"/>
      <c r="J107" s="34">
        <v>1022.4</v>
      </c>
      <c r="K107" s="2"/>
      <c r="L107" s="34">
        <v>820396</v>
      </c>
      <c r="M107" s="96">
        <v>12306</v>
      </c>
      <c r="N107" s="74" t="s">
        <v>585</v>
      </c>
      <c r="O107" s="144">
        <v>2</v>
      </c>
      <c r="P107" s="128">
        <v>1</v>
      </c>
      <c r="Q107" s="128">
        <v>0</v>
      </c>
      <c r="R107" s="134" t="s">
        <v>1340</v>
      </c>
      <c r="S107" s="74" t="s">
        <v>1341</v>
      </c>
      <c r="T107" s="76" t="s">
        <v>1342</v>
      </c>
      <c r="U107" s="71">
        <v>1284</v>
      </c>
      <c r="V107" s="6"/>
      <c r="W107" s="36"/>
      <c r="Y107" s="86" t="s">
        <v>1343</v>
      </c>
      <c r="Z107" s="41">
        <v>42136</v>
      </c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</row>
    <row r="108" spans="1:47" s="38" customFormat="1" ht="12.75">
      <c r="A108" s="22">
        <v>106</v>
      </c>
      <c r="B108" s="73" t="s">
        <v>23</v>
      </c>
      <c r="C108" s="73" t="s">
        <v>79</v>
      </c>
      <c r="D108" s="33">
        <v>42852</v>
      </c>
      <c r="E108" s="242">
        <v>6133</v>
      </c>
      <c r="F108" s="416" t="s">
        <v>1344</v>
      </c>
      <c r="G108" s="73"/>
      <c r="H108" s="34">
        <v>117.32</v>
      </c>
      <c r="I108" s="4"/>
      <c r="J108" s="34">
        <v>204</v>
      </c>
      <c r="K108" s="2"/>
      <c r="L108" s="34">
        <v>6573374</v>
      </c>
      <c r="M108" s="34">
        <v>98601</v>
      </c>
      <c r="N108" s="74" t="s">
        <v>102</v>
      </c>
      <c r="O108" s="144">
        <v>2</v>
      </c>
      <c r="P108" s="128">
        <v>1</v>
      </c>
      <c r="Q108" s="128">
        <v>0</v>
      </c>
      <c r="R108" s="134" t="s">
        <v>1345</v>
      </c>
      <c r="S108" s="74" t="s">
        <v>1346</v>
      </c>
      <c r="T108" s="76" t="s">
        <v>1347</v>
      </c>
      <c r="U108" s="71">
        <v>4550</v>
      </c>
      <c r="V108" s="6"/>
      <c r="W108" s="36"/>
      <c r="Y108" s="83"/>
      <c r="Z108" s="41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</row>
    <row r="109" spans="1:47" s="38" customFormat="1" ht="12.75">
      <c r="A109" s="22">
        <v>107</v>
      </c>
      <c r="B109" s="73" t="s">
        <v>52</v>
      </c>
      <c r="C109" s="73" t="s">
        <v>53</v>
      </c>
      <c r="D109" s="33">
        <v>42852</v>
      </c>
      <c r="E109" s="242">
        <v>5435</v>
      </c>
      <c r="F109" s="416" t="s">
        <v>764</v>
      </c>
      <c r="G109" s="73"/>
      <c r="H109" s="34">
        <v>16.33</v>
      </c>
      <c r="I109" s="4"/>
      <c r="J109" s="34">
        <v>1160</v>
      </c>
      <c r="K109" s="2"/>
      <c r="L109" s="34">
        <v>5580255</v>
      </c>
      <c r="M109" s="34">
        <v>158795</v>
      </c>
      <c r="N109" s="74" t="s">
        <v>1348</v>
      </c>
      <c r="O109" s="144">
        <v>1</v>
      </c>
      <c r="P109" s="128">
        <v>1</v>
      </c>
      <c r="Q109" s="128">
        <v>0</v>
      </c>
      <c r="R109" s="134" t="s">
        <v>1349</v>
      </c>
      <c r="S109" s="74" t="s">
        <v>1350</v>
      </c>
      <c r="T109" s="76" t="s">
        <v>739</v>
      </c>
      <c r="U109" s="71" t="s">
        <v>1351</v>
      </c>
      <c r="V109" s="6"/>
      <c r="W109" s="36"/>
      <c r="Y109" s="83" t="s">
        <v>1352</v>
      </c>
      <c r="Z109" s="41">
        <v>40043</v>
      </c>
      <c r="AA109" s="110" t="s">
        <v>1353</v>
      </c>
      <c r="AB109" s="41">
        <v>40273</v>
      </c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</row>
    <row r="110" spans="1:47" s="38" customFormat="1" ht="12.75">
      <c r="A110" s="22">
        <v>108</v>
      </c>
      <c r="B110" s="73" t="s">
        <v>52</v>
      </c>
      <c r="C110" s="73" t="s">
        <v>53</v>
      </c>
      <c r="D110" s="33">
        <v>42852</v>
      </c>
      <c r="E110" s="242">
        <v>5364</v>
      </c>
      <c r="F110" s="416" t="s">
        <v>617</v>
      </c>
      <c r="G110" s="73" t="s">
        <v>154</v>
      </c>
      <c r="H110" s="34">
        <v>22.93</v>
      </c>
      <c r="I110" s="4"/>
      <c r="J110" s="34"/>
      <c r="K110" s="2"/>
      <c r="L110" s="34">
        <v>1241760</v>
      </c>
      <c r="M110" s="34">
        <v>54315</v>
      </c>
      <c r="N110" s="74" t="s">
        <v>102</v>
      </c>
      <c r="O110" s="144">
        <v>2</v>
      </c>
      <c r="P110" s="128">
        <v>1</v>
      </c>
      <c r="Q110" s="128">
        <v>0</v>
      </c>
      <c r="R110" s="134" t="s">
        <v>1354</v>
      </c>
      <c r="S110" s="74" t="s">
        <v>1355</v>
      </c>
      <c r="T110" s="76" t="s">
        <v>171</v>
      </c>
      <c r="U110" s="71">
        <v>4801</v>
      </c>
      <c r="V110" s="6"/>
      <c r="W110" s="36"/>
      <c r="Y110" s="83" t="s">
        <v>1356</v>
      </c>
      <c r="Z110" s="41">
        <v>24133</v>
      </c>
      <c r="AA110" s="110" t="s">
        <v>109</v>
      </c>
      <c r="AB110" s="41">
        <v>27880</v>
      </c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</row>
    <row r="111" spans="1:47" s="38" customFormat="1" ht="12.75">
      <c r="A111" s="22">
        <v>109</v>
      </c>
      <c r="B111" s="73" t="s">
        <v>52</v>
      </c>
      <c r="C111" s="73" t="s">
        <v>53</v>
      </c>
      <c r="D111" s="33">
        <v>42852</v>
      </c>
      <c r="E111" s="242">
        <v>809</v>
      </c>
      <c r="F111" s="416" t="s">
        <v>1051</v>
      </c>
      <c r="G111" s="32"/>
      <c r="H111" s="34">
        <v>3.1</v>
      </c>
      <c r="I111" s="4"/>
      <c r="J111" s="34">
        <v>300</v>
      </c>
      <c r="K111" s="2"/>
      <c r="L111" s="34">
        <v>31049247</v>
      </c>
      <c r="M111" s="34">
        <v>313154</v>
      </c>
      <c r="N111" s="74" t="s">
        <v>102</v>
      </c>
      <c r="O111" s="144">
        <v>2</v>
      </c>
      <c r="P111" s="128">
        <v>1</v>
      </c>
      <c r="Q111" s="128">
        <v>0</v>
      </c>
      <c r="R111" s="134" t="s">
        <v>1357</v>
      </c>
      <c r="S111" s="74" t="s">
        <v>1358</v>
      </c>
      <c r="T111" s="76" t="s">
        <v>1237</v>
      </c>
      <c r="U111" s="71">
        <v>1992</v>
      </c>
      <c r="V111" s="6"/>
      <c r="W111" s="36"/>
      <c r="Y111" s="83" t="s">
        <v>1359</v>
      </c>
      <c r="Z111" s="41">
        <v>42576</v>
      </c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</row>
    <row r="112" spans="1:47" s="38" customFormat="1" ht="12.75">
      <c r="A112" s="22">
        <v>110</v>
      </c>
      <c r="B112" s="73" t="s">
        <v>50</v>
      </c>
      <c r="C112" s="73" t="s">
        <v>43</v>
      </c>
      <c r="D112" s="33">
        <v>42852</v>
      </c>
      <c r="E112" s="242">
        <v>1206</v>
      </c>
      <c r="F112" s="416" t="s">
        <v>1360</v>
      </c>
      <c r="G112" s="73" t="s">
        <v>660</v>
      </c>
      <c r="H112" s="34">
        <v>268.99</v>
      </c>
      <c r="I112" s="4"/>
      <c r="J112" s="34">
        <v>242.36</v>
      </c>
      <c r="K112" s="2"/>
      <c r="L112" s="34">
        <v>55294860</v>
      </c>
      <c r="M112" s="96">
        <v>818423</v>
      </c>
      <c r="N112" s="74" t="s">
        <v>1189</v>
      </c>
      <c r="O112" s="144">
        <v>2</v>
      </c>
      <c r="P112" s="128">
        <v>1</v>
      </c>
      <c r="Q112" s="128">
        <v>0</v>
      </c>
      <c r="R112" s="134" t="s">
        <v>1361</v>
      </c>
      <c r="S112" s="74" t="s">
        <v>1362</v>
      </c>
      <c r="T112" s="76" t="s">
        <v>1363</v>
      </c>
      <c r="U112" s="71">
        <v>1586</v>
      </c>
      <c r="V112" s="6"/>
      <c r="W112" s="36"/>
      <c r="Y112" s="263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</row>
    <row r="113" spans="1:47" s="38" customFormat="1" ht="12.75">
      <c r="A113" s="22">
        <v>111</v>
      </c>
      <c r="B113" s="73" t="s">
        <v>52</v>
      </c>
      <c r="C113" s="73" t="s">
        <v>53</v>
      </c>
      <c r="D113" s="33">
        <v>42852</v>
      </c>
      <c r="E113" s="242">
        <v>1571</v>
      </c>
      <c r="F113" s="416" t="s">
        <v>726</v>
      </c>
      <c r="G113" s="73"/>
      <c r="H113" s="34">
        <v>9.12</v>
      </c>
      <c r="I113" s="4"/>
      <c r="J113" s="34">
        <v>218.5</v>
      </c>
      <c r="K113" s="2"/>
      <c r="L113" s="34">
        <v>2025197</v>
      </c>
      <c r="M113" s="34">
        <v>148999</v>
      </c>
      <c r="N113" s="74" t="s">
        <v>684</v>
      </c>
      <c r="O113" s="144">
        <v>1</v>
      </c>
      <c r="P113" s="128">
        <v>1</v>
      </c>
      <c r="Q113" s="128">
        <v>0</v>
      </c>
      <c r="R113" s="134" t="s">
        <v>1364</v>
      </c>
      <c r="S113" s="74" t="s">
        <v>1365</v>
      </c>
      <c r="T113" s="76" t="s">
        <v>1366</v>
      </c>
      <c r="U113" s="71">
        <v>5571</v>
      </c>
      <c r="V113" s="6"/>
      <c r="W113" s="36"/>
      <c r="Y113" s="83" t="s">
        <v>1367</v>
      </c>
      <c r="Z113" s="41">
        <v>22195</v>
      </c>
      <c r="AA113" s="110" t="s">
        <v>109</v>
      </c>
      <c r="AB113" s="41">
        <v>22424</v>
      </c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</row>
    <row r="114" spans="1:47" s="38" customFormat="1" ht="12.75">
      <c r="A114" s="22">
        <v>112</v>
      </c>
      <c r="B114" s="73" t="s">
        <v>52</v>
      </c>
      <c r="C114" s="73" t="s">
        <v>53</v>
      </c>
      <c r="D114" s="33">
        <v>42852</v>
      </c>
      <c r="E114" s="242">
        <v>5409</v>
      </c>
      <c r="F114" s="416" t="s">
        <v>603</v>
      </c>
      <c r="G114" s="73"/>
      <c r="H114" s="34">
        <v>50.15</v>
      </c>
      <c r="I114" s="4"/>
      <c r="J114" s="34">
        <v>657.8</v>
      </c>
      <c r="K114" s="2"/>
      <c r="L114" s="34">
        <v>16561858</v>
      </c>
      <c r="M114" s="34">
        <v>208928</v>
      </c>
      <c r="N114" s="74" t="s">
        <v>102</v>
      </c>
      <c r="O114" s="144">
        <v>1</v>
      </c>
      <c r="P114" s="128">
        <v>1</v>
      </c>
      <c r="Q114" s="128">
        <v>0</v>
      </c>
      <c r="R114" s="134" t="s">
        <v>1368</v>
      </c>
      <c r="S114" s="74" t="s">
        <v>1369</v>
      </c>
      <c r="T114" s="76" t="s">
        <v>739</v>
      </c>
      <c r="U114" s="71">
        <v>1111</v>
      </c>
      <c r="V114" s="6"/>
      <c r="W114" s="36"/>
      <c r="Y114" s="83" t="s">
        <v>1370</v>
      </c>
      <c r="Z114" s="41">
        <v>15160</v>
      </c>
      <c r="AA114" s="110" t="s">
        <v>1371</v>
      </c>
      <c r="AB114" s="41">
        <v>18252</v>
      </c>
      <c r="AC114" s="110" t="s">
        <v>109</v>
      </c>
      <c r="AD114" s="41">
        <v>18412</v>
      </c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</row>
    <row r="115" spans="1:47" s="38" customFormat="1" ht="12.75">
      <c r="A115" s="22">
        <v>113</v>
      </c>
      <c r="B115" s="73" t="s">
        <v>52</v>
      </c>
      <c r="C115" s="73" t="s">
        <v>53</v>
      </c>
      <c r="D115" s="33">
        <v>42852</v>
      </c>
      <c r="E115" s="242">
        <v>719</v>
      </c>
      <c r="F115" s="416" t="s">
        <v>1372</v>
      </c>
      <c r="G115" s="73"/>
      <c r="H115" s="34">
        <v>34</v>
      </c>
      <c r="I115" s="4"/>
      <c r="J115" s="34">
        <v>260</v>
      </c>
      <c r="K115" s="2"/>
      <c r="L115" s="34">
        <v>4258866</v>
      </c>
      <c r="M115" s="34">
        <v>63557</v>
      </c>
      <c r="N115" s="74" t="s">
        <v>102</v>
      </c>
      <c r="O115" s="144">
        <v>2</v>
      </c>
      <c r="P115" s="128">
        <v>1</v>
      </c>
      <c r="Q115" s="128">
        <v>0</v>
      </c>
      <c r="R115" s="134" t="s">
        <v>1373</v>
      </c>
      <c r="S115" s="74" t="s">
        <v>1374</v>
      </c>
      <c r="T115" s="76" t="s">
        <v>1375</v>
      </c>
      <c r="U115" s="71">
        <v>1888</v>
      </c>
      <c r="V115" s="6"/>
      <c r="W115" s="36"/>
      <c r="Y115" s="83" t="s">
        <v>1376</v>
      </c>
      <c r="Z115" s="41">
        <v>13019</v>
      </c>
      <c r="AA115" s="110" t="s">
        <v>109</v>
      </c>
      <c r="AB115" s="41">
        <v>13121</v>
      </c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</row>
    <row r="116" spans="1:47" s="38" customFormat="1" ht="12.75">
      <c r="A116" s="22">
        <v>114</v>
      </c>
      <c r="B116" s="73" t="s">
        <v>52</v>
      </c>
      <c r="C116" s="73" t="s">
        <v>53</v>
      </c>
      <c r="D116" s="33">
        <v>42852</v>
      </c>
      <c r="E116" s="242">
        <v>833</v>
      </c>
      <c r="F116" s="416" t="s">
        <v>617</v>
      </c>
      <c r="G116" s="73" t="s">
        <v>660</v>
      </c>
      <c r="H116" s="34">
        <v>28.11</v>
      </c>
      <c r="I116" s="4"/>
      <c r="J116" s="34">
        <v>465</v>
      </c>
      <c r="K116" s="2"/>
      <c r="L116" s="34">
        <v>4333055</v>
      </c>
      <c r="M116" s="34">
        <v>60605</v>
      </c>
      <c r="N116" s="74" t="s">
        <v>102</v>
      </c>
      <c r="O116" s="144">
        <v>1</v>
      </c>
      <c r="P116" s="128">
        <v>1</v>
      </c>
      <c r="Q116" s="128">
        <v>0</v>
      </c>
      <c r="R116" s="134" t="s">
        <v>1377</v>
      </c>
      <c r="S116" s="74" t="s">
        <v>1378</v>
      </c>
      <c r="T116" s="76" t="s">
        <v>237</v>
      </c>
      <c r="U116" s="71">
        <v>2779</v>
      </c>
      <c r="V116" s="6"/>
      <c r="W116" s="36"/>
      <c r="Y116" s="83" t="s">
        <v>1379</v>
      </c>
      <c r="Z116" s="41">
        <v>15686</v>
      </c>
      <c r="AA116" s="110" t="s">
        <v>109</v>
      </c>
      <c r="AB116" s="41">
        <v>16171</v>
      </c>
      <c r="AC116" s="110" t="s">
        <v>1380</v>
      </c>
      <c r="AD116" s="41">
        <v>42678</v>
      </c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</row>
    <row r="117" spans="1:47" s="38" customFormat="1" ht="12.75">
      <c r="A117" s="22">
        <v>115</v>
      </c>
      <c r="B117" s="73" t="s">
        <v>50</v>
      </c>
      <c r="C117" s="73" t="s">
        <v>43</v>
      </c>
      <c r="D117" s="33">
        <v>42852</v>
      </c>
      <c r="E117" s="242">
        <v>3051</v>
      </c>
      <c r="F117" s="416" t="s">
        <v>1381</v>
      </c>
      <c r="G117" s="73"/>
      <c r="H117" s="34">
        <v>5723.2</v>
      </c>
      <c r="I117" s="4"/>
      <c r="J117" s="34">
        <v>1558.34</v>
      </c>
      <c r="K117" s="2"/>
      <c r="L117" s="34">
        <v>1376013886</v>
      </c>
      <c r="M117" s="34">
        <v>14169822</v>
      </c>
      <c r="N117" s="74" t="s">
        <v>102</v>
      </c>
      <c r="O117" s="144">
        <v>5</v>
      </c>
      <c r="P117" s="128">
        <v>51</v>
      </c>
      <c r="Q117" s="128">
        <v>0</v>
      </c>
      <c r="R117" s="134" t="s">
        <v>1382</v>
      </c>
      <c r="S117" s="74" t="s">
        <v>1009</v>
      </c>
      <c r="T117" s="76" t="s">
        <v>1383</v>
      </c>
      <c r="U117" s="71" t="s">
        <v>1384</v>
      </c>
      <c r="V117" s="6"/>
      <c r="W117" s="36"/>
      <c r="Y117" s="263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</row>
    <row r="118" spans="1:47" s="38" customFormat="1" ht="12.75">
      <c r="A118" s="22">
        <v>116</v>
      </c>
      <c r="B118" s="73" t="s">
        <v>50</v>
      </c>
      <c r="C118" s="73" t="s">
        <v>43</v>
      </c>
      <c r="D118" s="33">
        <v>42853</v>
      </c>
      <c r="E118" s="242">
        <v>771</v>
      </c>
      <c r="F118" s="416" t="s">
        <v>1385</v>
      </c>
      <c r="G118" s="73" t="s">
        <v>154</v>
      </c>
      <c r="H118" s="34">
        <v>7676.45</v>
      </c>
      <c r="I118" s="4"/>
      <c r="J118" s="34">
        <v>1419.55</v>
      </c>
      <c r="K118" s="2"/>
      <c r="L118" s="34">
        <v>1835905747</v>
      </c>
      <c r="M118" s="34">
        <v>19277010</v>
      </c>
      <c r="N118" s="74" t="s">
        <v>102</v>
      </c>
      <c r="O118" s="144">
        <v>10</v>
      </c>
      <c r="P118" s="128">
        <v>63</v>
      </c>
      <c r="Q118" s="128">
        <v>0</v>
      </c>
      <c r="R118" s="134" t="s">
        <v>349</v>
      </c>
      <c r="S118" s="74" t="s">
        <v>1386</v>
      </c>
      <c r="T118" s="76" t="s">
        <v>1387</v>
      </c>
      <c r="U118" s="71" t="s">
        <v>1388</v>
      </c>
      <c r="V118" s="6"/>
      <c r="W118" s="36"/>
      <c r="Y118" s="83"/>
      <c r="Z118" s="41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</row>
    <row r="119" spans="1:47" s="38" customFormat="1" ht="12.75">
      <c r="A119" s="22">
        <v>117</v>
      </c>
      <c r="B119" s="73" t="s">
        <v>50</v>
      </c>
      <c r="C119" s="73" t="s">
        <v>54</v>
      </c>
      <c r="D119" s="33">
        <v>42853</v>
      </c>
      <c r="E119" s="242">
        <v>861</v>
      </c>
      <c r="F119" s="416" t="s">
        <v>1389</v>
      </c>
      <c r="G119" s="73"/>
      <c r="H119" s="34">
        <v>126.24</v>
      </c>
      <c r="I119" s="4"/>
      <c r="J119" s="34">
        <v>216.77</v>
      </c>
      <c r="K119" s="2"/>
      <c r="L119" s="34">
        <v>8780488</v>
      </c>
      <c r="M119" s="34">
        <v>210429</v>
      </c>
      <c r="N119" s="74" t="s">
        <v>1395</v>
      </c>
      <c r="O119" s="144">
        <v>2</v>
      </c>
      <c r="P119" s="128">
        <v>1</v>
      </c>
      <c r="Q119" s="128">
        <v>0</v>
      </c>
      <c r="R119" s="134" t="s">
        <v>1391</v>
      </c>
      <c r="S119" s="74" t="s">
        <v>1392</v>
      </c>
      <c r="T119" s="76" t="s">
        <v>675</v>
      </c>
      <c r="U119" s="71">
        <v>4700</v>
      </c>
      <c r="V119" s="6"/>
      <c r="W119" s="36"/>
      <c r="Y119" s="83" t="s">
        <v>1393</v>
      </c>
      <c r="Z119" s="41">
        <v>24730</v>
      </c>
      <c r="AA119" s="110" t="s">
        <v>1394</v>
      </c>
      <c r="AB119" s="41">
        <v>25883</v>
      </c>
      <c r="AC119" s="110" t="s">
        <v>109</v>
      </c>
      <c r="AD119" s="41">
        <v>21278</v>
      </c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</row>
    <row r="120" spans="1:47" s="38" customFormat="1" ht="12.75">
      <c r="A120" s="22">
        <v>118</v>
      </c>
      <c r="B120" s="73" t="s">
        <v>23</v>
      </c>
      <c r="C120" s="73" t="s">
        <v>79</v>
      </c>
      <c r="D120" s="33">
        <v>42853</v>
      </c>
      <c r="E120" s="242">
        <v>2264</v>
      </c>
      <c r="F120" s="416" t="s">
        <v>1396</v>
      </c>
      <c r="G120" s="73"/>
      <c r="H120" s="34">
        <v>16.81</v>
      </c>
      <c r="I120" s="4"/>
      <c r="J120" s="34">
        <v>172</v>
      </c>
      <c r="K120" s="2"/>
      <c r="L120" s="34">
        <v>2073496</v>
      </c>
      <c r="M120" s="34">
        <v>31102</v>
      </c>
      <c r="N120" s="74" t="s">
        <v>102</v>
      </c>
      <c r="O120" s="144">
        <v>1</v>
      </c>
      <c r="P120" s="128">
        <v>1</v>
      </c>
      <c r="Q120" s="128">
        <v>0</v>
      </c>
      <c r="R120" s="134" t="s">
        <v>1397</v>
      </c>
      <c r="S120" s="74" t="s">
        <v>1398</v>
      </c>
      <c r="T120" s="76" t="s">
        <v>1399</v>
      </c>
      <c r="U120" s="71" t="s">
        <v>1400</v>
      </c>
      <c r="V120" s="6"/>
      <c r="W120" s="36"/>
      <c r="Y120" s="263"/>
      <c r="Z120" s="41"/>
      <c r="AA120" s="110"/>
      <c r="AB120" s="41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</row>
    <row r="121" spans="1:47" s="38" customFormat="1" ht="12.75">
      <c r="A121" s="22">
        <v>119</v>
      </c>
      <c r="B121" s="73" t="s">
        <v>52</v>
      </c>
      <c r="C121" s="73" t="s">
        <v>53</v>
      </c>
      <c r="D121" s="177">
        <v>42853</v>
      </c>
      <c r="E121" s="244">
        <v>61</v>
      </c>
      <c r="F121" s="416" t="s">
        <v>456</v>
      </c>
      <c r="G121" s="73" t="s">
        <v>660</v>
      </c>
      <c r="H121" s="34">
        <v>38.45</v>
      </c>
      <c r="I121" s="4"/>
      <c r="J121" s="34">
        <v>378</v>
      </c>
      <c r="K121" s="2"/>
      <c r="L121" s="34">
        <v>8353403</v>
      </c>
      <c r="M121" s="34">
        <v>116551</v>
      </c>
      <c r="N121" s="74" t="s">
        <v>102</v>
      </c>
      <c r="O121" s="144">
        <v>2</v>
      </c>
      <c r="P121" s="128">
        <v>1</v>
      </c>
      <c r="Q121" s="128">
        <v>0</v>
      </c>
      <c r="R121" s="134" t="s">
        <v>1401</v>
      </c>
      <c r="S121" s="74" t="s">
        <v>589</v>
      </c>
      <c r="T121" s="76" t="s">
        <v>1402</v>
      </c>
      <c r="U121" s="71">
        <v>4681</v>
      </c>
      <c r="V121" s="6"/>
      <c r="W121" s="36"/>
      <c r="Y121" s="83" t="s">
        <v>1403</v>
      </c>
      <c r="Z121" s="30">
        <v>1961</v>
      </c>
      <c r="AA121" s="110" t="s">
        <v>1404</v>
      </c>
      <c r="AB121" s="30">
        <v>1981</v>
      </c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</row>
    <row r="122" spans="1:47" s="38" customFormat="1" ht="12.75">
      <c r="A122" s="22">
        <v>120</v>
      </c>
      <c r="B122" s="73" t="s">
        <v>23</v>
      </c>
      <c r="C122" s="73" t="s">
        <v>234</v>
      </c>
      <c r="D122" s="33">
        <v>42853</v>
      </c>
      <c r="E122" s="242">
        <v>5652</v>
      </c>
      <c r="F122" s="416" t="s">
        <v>1405</v>
      </c>
      <c r="G122" s="73"/>
      <c r="H122" s="34">
        <v>214.82</v>
      </c>
      <c r="I122" s="4"/>
      <c r="J122" s="34">
        <v>375</v>
      </c>
      <c r="K122" s="2"/>
      <c r="L122" s="34"/>
      <c r="M122" s="34">
        <v>397467</v>
      </c>
      <c r="N122" s="74" t="s">
        <v>102</v>
      </c>
      <c r="O122" s="144">
        <v>2</v>
      </c>
      <c r="P122" s="128">
        <v>1</v>
      </c>
      <c r="Q122" s="128">
        <v>0</v>
      </c>
      <c r="R122" s="134" t="s">
        <v>1406</v>
      </c>
      <c r="S122" s="74" t="s">
        <v>1407</v>
      </c>
      <c r="T122" s="76" t="s">
        <v>1408</v>
      </c>
      <c r="U122" s="71">
        <v>3872</v>
      </c>
      <c r="V122" s="6"/>
      <c r="W122" s="36"/>
      <c r="Y122" s="83" t="s">
        <v>1409</v>
      </c>
      <c r="Z122" s="30">
        <v>1970</v>
      </c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</row>
    <row r="123" spans="1:47" s="38" customFormat="1" ht="12.75">
      <c r="A123" s="22">
        <v>121</v>
      </c>
      <c r="B123" s="73" t="s">
        <v>50</v>
      </c>
      <c r="C123" s="73" t="s">
        <v>43</v>
      </c>
      <c r="D123" s="33">
        <v>42853</v>
      </c>
      <c r="E123" s="242">
        <v>5407</v>
      </c>
      <c r="F123" s="416" t="s">
        <v>1410</v>
      </c>
      <c r="G123" s="73" t="s">
        <v>154</v>
      </c>
      <c r="H123" s="34">
        <v>10602.71</v>
      </c>
      <c r="I123" s="4"/>
      <c r="J123" s="34">
        <v>2712.4</v>
      </c>
      <c r="K123" s="2"/>
      <c r="L123" s="34">
        <v>2584788503</v>
      </c>
      <c r="M123" s="34">
        <v>26270000</v>
      </c>
      <c r="N123" s="74" t="s">
        <v>102</v>
      </c>
      <c r="O123" s="144">
        <v>7</v>
      </c>
      <c r="P123" s="128">
        <v>82</v>
      </c>
      <c r="Q123" s="128">
        <v>0</v>
      </c>
      <c r="R123" s="134" t="s">
        <v>935</v>
      </c>
      <c r="S123" s="74" t="s">
        <v>936</v>
      </c>
      <c r="T123" s="76" t="s">
        <v>1411</v>
      </c>
      <c r="U123" s="71" t="s">
        <v>1412</v>
      </c>
      <c r="V123" s="6"/>
      <c r="W123" s="36"/>
      <c r="Y123" s="263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</row>
    <row r="124" spans="1:47" s="38" customFormat="1" ht="12.75">
      <c r="A124" s="22">
        <v>122</v>
      </c>
      <c r="B124" s="73" t="s">
        <v>50</v>
      </c>
      <c r="C124" s="73" t="s">
        <v>46</v>
      </c>
      <c r="D124" s="33">
        <v>42853</v>
      </c>
      <c r="E124" s="242">
        <v>219</v>
      </c>
      <c r="F124" s="416" t="s">
        <v>1413</v>
      </c>
      <c r="G124" s="73"/>
      <c r="H124" s="34">
        <v>162.18</v>
      </c>
      <c r="I124" s="4"/>
      <c r="J124" s="34">
        <v>228.37</v>
      </c>
      <c r="K124" s="2"/>
      <c r="L124" s="34">
        <v>8000000</v>
      </c>
      <c r="M124" s="34">
        <v>80000</v>
      </c>
      <c r="N124" s="74" t="s">
        <v>1189</v>
      </c>
      <c r="O124" s="144">
        <v>1</v>
      </c>
      <c r="P124" s="128">
        <v>1</v>
      </c>
      <c r="Q124" s="128">
        <v>0</v>
      </c>
      <c r="R124" s="134" t="s">
        <v>1414</v>
      </c>
      <c r="S124" s="74" t="s">
        <v>1415</v>
      </c>
      <c r="T124" s="76" t="s">
        <v>1416</v>
      </c>
      <c r="U124" s="71">
        <v>2660</v>
      </c>
      <c r="V124" s="6"/>
      <c r="W124" s="36"/>
      <c r="Y124" s="83" t="s">
        <v>1417</v>
      </c>
      <c r="Z124" s="30">
        <v>1928</v>
      </c>
      <c r="AA124" s="110" t="s">
        <v>1418</v>
      </c>
      <c r="AB124" s="41">
        <v>18358</v>
      </c>
      <c r="AC124" s="110" t="s">
        <v>1353</v>
      </c>
      <c r="AD124" s="41">
        <v>32022</v>
      </c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</row>
    <row r="125" spans="1:47" s="38" customFormat="1" ht="12.75">
      <c r="A125" s="22">
        <v>123</v>
      </c>
      <c r="B125" s="73" t="s">
        <v>50</v>
      </c>
      <c r="C125" s="73" t="s">
        <v>54</v>
      </c>
      <c r="D125" s="33">
        <v>42860</v>
      </c>
      <c r="E125" s="242">
        <v>5506</v>
      </c>
      <c r="F125" s="416" t="s">
        <v>414</v>
      </c>
      <c r="G125" s="73"/>
      <c r="H125" s="34">
        <v>63.95</v>
      </c>
      <c r="I125" s="4"/>
      <c r="J125" s="34">
        <v>600</v>
      </c>
      <c r="K125" s="2"/>
      <c r="L125" s="34">
        <v>11045380</v>
      </c>
      <c r="M125" s="34">
        <v>258602</v>
      </c>
      <c r="N125" s="74" t="s">
        <v>684</v>
      </c>
      <c r="O125" s="144">
        <v>2</v>
      </c>
      <c r="P125" s="128">
        <v>1</v>
      </c>
      <c r="Q125" s="128">
        <v>0</v>
      </c>
      <c r="R125" s="134" t="s">
        <v>1542</v>
      </c>
      <c r="S125" s="74" t="s">
        <v>1543</v>
      </c>
      <c r="T125" s="76" t="s">
        <v>171</v>
      </c>
      <c r="U125" s="71">
        <v>766</v>
      </c>
      <c r="V125" s="6"/>
      <c r="W125" s="36"/>
      <c r="Y125" s="83" t="s">
        <v>1544</v>
      </c>
      <c r="Z125" s="307">
        <v>42066</v>
      </c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</row>
    <row r="126" spans="1:47" s="38" customFormat="1" ht="12.75">
      <c r="A126" s="22">
        <v>124</v>
      </c>
      <c r="B126" s="73" t="s">
        <v>23</v>
      </c>
      <c r="C126" s="73" t="s">
        <v>234</v>
      </c>
      <c r="D126" s="33">
        <v>42860</v>
      </c>
      <c r="E126" s="242">
        <v>3903</v>
      </c>
      <c r="F126" s="416" t="s">
        <v>1545</v>
      </c>
      <c r="G126" s="73"/>
      <c r="H126" s="34">
        <v>427.64</v>
      </c>
      <c r="I126" s="4"/>
      <c r="J126" s="34">
        <v>330</v>
      </c>
      <c r="K126" s="2"/>
      <c r="L126" s="34">
        <v>57581794</v>
      </c>
      <c r="M126" s="34">
        <v>863726</v>
      </c>
      <c r="N126" s="74" t="s">
        <v>102</v>
      </c>
      <c r="O126" s="144">
        <v>2</v>
      </c>
      <c r="P126" s="128">
        <v>1</v>
      </c>
      <c r="Q126" s="128">
        <v>0</v>
      </c>
      <c r="R126" s="134" t="s">
        <v>1546</v>
      </c>
      <c r="S126" s="74" t="s">
        <v>1547</v>
      </c>
      <c r="T126" s="76" t="s">
        <v>1548</v>
      </c>
      <c r="U126" s="71">
        <v>446</v>
      </c>
      <c r="V126" s="6"/>
      <c r="W126" s="36"/>
      <c r="Y126" s="263"/>
      <c r="Z126" s="41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</row>
    <row r="127" spans="1:47" s="38" customFormat="1" ht="12.75">
      <c r="A127" s="22">
        <v>125</v>
      </c>
      <c r="B127" s="73" t="s">
        <v>23</v>
      </c>
      <c r="C127" s="73" t="s">
        <v>79</v>
      </c>
      <c r="D127" s="33">
        <v>42860</v>
      </c>
      <c r="E127" s="242">
        <v>6733</v>
      </c>
      <c r="F127" s="416" t="s">
        <v>641</v>
      </c>
      <c r="G127" s="73"/>
      <c r="H127" s="34">
        <v>11.05</v>
      </c>
      <c r="I127" s="4"/>
      <c r="J127" s="34">
        <v>1180.86</v>
      </c>
      <c r="K127" s="2"/>
      <c r="L127" s="34">
        <v>1363006</v>
      </c>
      <c r="M127" s="34">
        <v>20445</v>
      </c>
      <c r="N127" s="74" t="s">
        <v>102</v>
      </c>
      <c r="O127" s="144">
        <v>1</v>
      </c>
      <c r="P127" s="128">
        <v>1</v>
      </c>
      <c r="Q127" s="128">
        <v>0</v>
      </c>
      <c r="R127" s="134" t="s">
        <v>1549</v>
      </c>
      <c r="S127" s="74" t="s">
        <v>1550</v>
      </c>
      <c r="T127" s="76" t="s">
        <v>1551</v>
      </c>
      <c r="U127" s="71" t="s">
        <v>1552</v>
      </c>
      <c r="V127" s="6"/>
      <c r="W127" s="36"/>
      <c r="Y127" s="86"/>
      <c r="Z127" s="41"/>
      <c r="AA127" s="110"/>
      <c r="AB127" s="41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</row>
    <row r="128" spans="1:47" s="38" customFormat="1" ht="12.75">
      <c r="A128" s="22">
        <v>126</v>
      </c>
      <c r="B128" s="73" t="s">
        <v>52</v>
      </c>
      <c r="C128" s="73" t="s">
        <v>53</v>
      </c>
      <c r="D128" s="33">
        <v>42860</v>
      </c>
      <c r="E128" s="242">
        <v>5868</v>
      </c>
      <c r="F128" s="416" t="s">
        <v>1553</v>
      </c>
      <c r="G128" s="73" t="s">
        <v>154</v>
      </c>
      <c r="H128" s="34">
        <v>28.3</v>
      </c>
      <c r="I128" s="4"/>
      <c r="J128" s="34">
        <v>200</v>
      </c>
      <c r="K128" s="2"/>
      <c r="L128" s="34">
        <v>4856178</v>
      </c>
      <c r="M128" s="34">
        <v>72843</v>
      </c>
      <c r="N128" s="74" t="s">
        <v>102</v>
      </c>
      <c r="O128" s="144">
        <v>1</v>
      </c>
      <c r="P128" s="128">
        <v>1</v>
      </c>
      <c r="Q128" s="128">
        <v>0</v>
      </c>
      <c r="R128" s="134" t="s">
        <v>1554</v>
      </c>
      <c r="S128" s="74" t="s">
        <v>1555</v>
      </c>
      <c r="T128" s="76" t="s">
        <v>108</v>
      </c>
      <c r="U128" s="71">
        <v>5070</v>
      </c>
      <c r="V128" s="6"/>
      <c r="W128" s="36"/>
      <c r="Y128" s="263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</row>
    <row r="129" spans="1:47" s="38" customFormat="1" ht="12.75">
      <c r="A129" s="22">
        <v>127</v>
      </c>
      <c r="B129" s="73" t="s">
        <v>52</v>
      </c>
      <c r="C129" s="73" t="s">
        <v>44</v>
      </c>
      <c r="D129" s="33">
        <v>42860</v>
      </c>
      <c r="E129" s="242">
        <v>69</v>
      </c>
      <c r="F129" s="416" t="s">
        <v>1556</v>
      </c>
      <c r="G129" s="73"/>
      <c r="H129" s="34">
        <v>0</v>
      </c>
      <c r="I129" s="4"/>
      <c r="J129" s="34">
        <v>643.5</v>
      </c>
      <c r="K129" s="2"/>
      <c r="L129" s="34">
        <v>80000</v>
      </c>
      <c r="M129" s="34">
        <v>8000</v>
      </c>
      <c r="N129" s="74" t="s">
        <v>585</v>
      </c>
      <c r="O129" s="144">
        <v>1</v>
      </c>
      <c r="P129" s="128">
        <v>1</v>
      </c>
      <c r="Q129" s="128">
        <v>0</v>
      </c>
      <c r="R129" s="134" t="s">
        <v>1557</v>
      </c>
      <c r="S129" s="74" t="s">
        <v>1558</v>
      </c>
      <c r="T129" s="76" t="s">
        <v>795</v>
      </c>
      <c r="U129" s="71">
        <v>20</v>
      </c>
      <c r="V129" s="6"/>
      <c r="W129" s="36"/>
      <c r="Y129" s="83" t="s">
        <v>1202</v>
      </c>
      <c r="Z129" s="41">
        <v>17050</v>
      </c>
      <c r="AA129" s="110" t="s">
        <v>1138</v>
      </c>
      <c r="AB129" s="41">
        <v>39535</v>
      </c>
      <c r="AC129" s="110" t="s">
        <v>1559</v>
      </c>
      <c r="AD129" s="41">
        <v>39616</v>
      </c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</row>
    <row r="130" spans="1:47" s="38" customFormat="1" ht="12.75">
      <c r="A130" s="22">
        <v>128</v>
      </c>
      <c r="B130" s="73" t="s">
        <v>52</v>
      </c>
      <c r="C130" s="73" t="s">
        <v>44</v>
      </c>
      <c r="D130" s="33">
        <v>42860</v>
      </c>
      <c r="E130" s="242">
        <v>5658</v>
      </c>
      <c r="F130" s="416" t="s">
        <v>1315</v>
      </c>
      <c r="G130" s="73"/>
      <c r="H130" s="34">
        <v>60.41</v>
      </c>
      <c r="I130" s="4"/>
      <c r="J130" s="34"/>
      <c r="K130" s="2"/>
      <c r="L130" s="34">
        <f>8913359+6732456</f>
        <v>15645815</v>
      </c>
      <c r="M130" s="34">
        <v>201025</v>
      </c>
      <c r="N130" s="74" t="s">
        <v>102</v>
      </c>
      <c r="O130" s="144">
        <v>2</v>
      </c>
      <c r="P130" s="128">
        <v>1</v>
      </c>
      <c r="Q130" s="128">
        <v>0</v>
      </c>
      <c r="R130" s="134" t="s">
        <v>1560</v>
      </c>
      <c r="S130" s="74" t="s">
        <v>1561</v>
      </c>
      <c r="T130" s="76" t="s">
        <v>1562</v>
      </c>
      <c r="U130" s="71">
        <v>566</v>
      </c>
      <c r="V130" s="6"/>
      <c r="W130" s="36"/>
      <c r="Y130" s="83" t="s">
        <v>1563</v>
      </c>
      <c r="Z130" s="41">
        <v>20577</v>
      </c>
      <c r="AA130" s="110" t="s">
        <v>109</v>
      </c>
      <c r="AB130" s="41">
        <v>25989</v>
      </c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</row>
    <row r="131" spans="1:47" s="38" customFormat="1" ht="12.75">
      <c r="A131" s="22">
        <v>129</v>
      </c>
      <c r="B131" s="73" t="s">
        <v>52</v>
      </c>
      <c r="C131" s="73" t="s">
        <v>44</v>
      </c>
      <c r="D131" s="33">
        <v>42860</v>
      </c>
      <c r="E131" s="242">
        <v>827</v>
      </c>
      <c r="F131" s="416" t="s">
        <v>273</v>
      </c>
      <c r="G131" s="73"/>
      <c r="H131" s="34">
        <v>-2</v>
      </c>
      <c r="I131" s="4"/>
      <c r="J131" s="34"/>
      <c r="K131" s="2"/>
      <c r="L131" s="34">
        <v>51163500</v>
      </c>
      <c r="M131" s="34">
        <v>511635</v>
      </c>
      <c r="N131" s="74" t="s">
        <v>684</v>
      </c>
      <c r="O131" s="144"/>
      <c r="P131" s="128">
        <v>1</v>
      </c>
      <c r="Q131" s="128">
        <v>0</v>
      </c>
      <c r="R131" s="134" t="s">
        <v>1564</v>
      </c>
      <c r="S131" s="74" t="s">
        <v>1565</v>
      </c>
      <c r="T131" s="76" t="s">
        <v>1566</v>
      </c>
      <c r="U131" s="71">
        <v>2425</v>
      </c>
      <c r="V131" s="6"/>
      <c r="W131" s="36"/>
      <c r="Y131" s="83" t="s">
        <v>1567</v>
      </c>
      <c r="Z131" s="41">
        <v>14133</v>
      </c>
      <c r="AA131" s="110" t="s">
        <v>1568</v>
      </c>
      <c r="AB131" s="41">
        <v>36378</v>
      </c>
      <c r="AC131" s="110" t="s">
        <v>1569</v>
      </c>
      <c r="AD131" s="41">
        <v>14079</v>
      </c>
      <c r="AE131" s="110" t="s">
        <v>1570</v>
      </c>
      <c r="AF131" s="41">
        <v>19841</v>
      </c>
      <c r="AG131" s="110" t="s">
        <v>1571</v>
      </c>
      <c r="AH131" s="41">
        <v>32107</v>
      </c>
      <c r="AI131" s="110" t="s">
        <v>1572</v>
      </c>
      <c r="AJ131" s="41">
        <v>36433</v>
      </c>
      <c r="AK131" s="110" t="s">
        <v>1328</v>
      </c>
      <c r="AL131" s="41">
        <v>37601</v>
      </c>
      <c r="AM131" s="110" t="s">
        <v>1573</v>
      </c>
      <c r="AN131" s="41">
        <v>37952</v>
      </c>
      <c r="AO131" s="110" t="s">
        <v>1574</v>
      </c>
      <c r="AP131" s="41">
        <v>38475</v>
      </c>
      <c r="AQ131" s="30"/>
      <c r="AR131" s="30"/>
      <c r="AS131" s="30"/>
      <c r="AT131" s="30"/>
      <c r="AU131" s="30"/>
    </row>
    <row r="132" spans="1:47" s="38" customFormat="1" ht="12.75">
      <c r="A132" s="22">
        <v>130</v>
      </c>
      <c r="B132" s="73" t="s">
        <v>50</v>
      </c>
      <c r="C132" s="73" t="s">
        <v>46</v>
      </c>
      <c r="D132" s="33">
        <v>42863</v>
      </c>
      <c r="E132" s="242">
        <v>5920</v>
      </c>
      <c r="F132" s="416" t="s">
        <v>273</v>
      </c>
      <c r="G132" s="73"/>
      <c r="H132" s="34">
        <v>226.41</v>
      </c>
      <c r="I132" s="4"/>
      <c r="J132" s="34">
        <v>711.1</v>
      </c>
      <c r="K132" s="2"/>
      <c r="L132" s="34">
        <v>138436567</v>
      </c>
      <c r="M132" s="34">
        <v>1079978</v>
      </c>
      <c r="N132" s="74" t="s">
        <v>684</v>
      </c>
      <c r="O132" s="144">
        <v>3</v>
      </c>
      <c r="P132" s="128">
        <v>1</v>
      </c>
      <c r="Q132" s="128">
        <v>0</v>
      </c>
      <c r="R132" s="134" t="s">
        <v>1575</v>
      </c>
      <c r="S132" s="74" t="s">
        <v>1576</v>
      </c>
      <c r="T132" s="76" t="s">
        <v>1577</v>
      </c>
      <c r="U132" s="71">
        <v>715</v>
      </c>
      <c r="V132" s="6"/>
      <c r="W132" s="36"/>
      <c r="Y132" s="83" t="s">
        <v>1578</v>
      </c>
      <c r="Z132" s="41">
        <v>42479</v>
      </c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</row>
    <row r="133" spans="1:47" s="38" customFormat="1" ht="12.75">
      <c r="A133" s="22">
        <v>131</v>
      </c>
      <c r="B133" s="73" t="s">
        <v>50</v>
      </c>
      <c r="C133" s="73" t="s">
        <v>43</v>
      </c>
      <c r="D133" s="33">
        <v>42863</v>
      </c>
      <c r="E133" s="242">
        <v>1027</v>
      </c>
      <c r="F133" s="416" t="s">
        <v>1579</v>
      </c>
      <c r="G133" s="73" t="s">
        <v>154</v>
      </c>
      <c r="H133" s="34">
        <v>12481.49</v>
      </c>
      <c r="I133" s="4"/>
      <c r="J133" s="34">
        <v>2293.2</v>
      </c>
      <c r="K133" s="2"/>
      <c r="L133" s="34">
        <v>3025434247</v>
      </c>
      <c r="M133" s="34">
        <f>41409120-12422736</f>
        <v>28986384</v>
      </c>
      <c r="N133" s="74" t="s">
        <v>102</v>
      </c>
      <c r="O133" s="144">
        <v>11</v>
      </c>
      <c r="P133" s="128">
        <v>93</v>
      </c>
      <c r="Q133" s="128">
        <v>0</v>
      </c>
      <c r="R133" s="134" t="s">
        <v>335</v>
      </c>
      <c r="S133" s="74" t="s">
        <v>243</v>
      </c>
      <c r="T133" s="76" t="s">
        <v>1580</v>
      </c>
      <c r="U133" s="71" t="s">
        <v>1581</v>
      </c>
      <c r="V133" s="6"/>
      <c r="W133" s="36"/>
      <c r="Y133" s="83"/>
      <c r="Z133" s="41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</row>
    <row r="134" spans="1:47" s="38" customFormat="1" ht="12.75">
      <c r="A134" s="22">
        <v>132</v>
      </c>
      <c r="B134" s="73" t="s">
        <v>23</v>
      </c>
      <c r="C134" s="73" t="s">
        <v>139</v>
      </c>
      <c r="D134" s="33">
        <v>42863</v>
      </c>
      <c r="E134" s="242">
        <v>6012</v>
      </c>
      <c r="F134" s="416" t="s">
        <v>535</v>
      </c>
      <c r="G134" s="73"/>
      <c r="H134" s="34">
        <v>251.42</v>
      </c>
      <c r="I134" s="4"/>
      <c r="J134" s="34">
        <v>393.5</v>
      </c>
      <c r="K134" s="2"/>
      <c r="L134" s="34">
        <v>62251076</v>
      </c>
      <c r="M134" s="34">
        <v>978766</v>
      </c>
      <c r="N134" s="74" t="s">
        <v>102</v>
      </c>
      <c r="O134" s="144">
        <v>1</v>
      </c>
      <c r="P134" s="128">
        <v>1</v>
      </c>
      <c r="Q134" s="128">
        <v>0</v>
      </c>
      <c r="R134" s="134" t="s">
        <v>1582</v>
      </c>
      <c r="S134" s="74" t="s">
        <v>1583</v>
      </c>
      <c r="T134" s="76" t="s">
        <v>467</v>
      </c>
      <c r="U134" s="71">
        <v>3292</v>
      </c>
      <c r="V134" s="6"/>
      <c r="W134" s="36"/>
      <c r="Y134" s="263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</row>
    <row r="135" spans="1:47" s="38" customFormat="1" ht="12.75">
      <c r="A135" s="22">
        <v>133</v>
      </c>
      <c r="B135" s="73" t="s">
        <v>50</v>
      </c>
      <c r="C135" s="73" t="s">
        <v>43</v>
      </c>
      <c r="D135" s="33">
        <v>42865</v>
      </c>
      <c r="E135" s="242">
        <v>66</v>
      </c>
      <c r="F135" s="416" t="s">
        <v>1584</v>
      </c>
      <c r="G135" s="73" t="s">
        <v>154</v>
      </c>
      <c r="H135" s="34">
        <v>17282.29</v>
      </c>
      <c r="I135" s="4"/>
      <c r="J135" s="34">
        <v>1849.83</v>
      </c>
      <c r="K135" s="2"/>
      <c r="L135" s="34">
        <v>4134557875</v>
      </c>
      <c r="M135" s="34">
        <f>60812425-18243727</f>
        <v>42568698</v>
      </c>
      <c r="N135" s="74" t="s">
        <v>1152</v>
      </c>
      <c r="O135" s="144">
        <v>21</v>
      </c>
      <c r="P135" s="128" t="s">
        <v>1585</v>
      </c>
      <c r="Q135" s="128">
        <v>0</v>
      </c>
      <c r="R135" s="134" t="s">
        <v>1586</v>
      </c>
      <c r="S135" s="74" t="s">
        <v>1587</v>
      </c>
      <c r="T135" s="76" t="s">
        <v>596</v>
      </c>
      <c r="U135" s="71">
        <v>5350</v>
      </c>
      <c r="V135" s="6"/>
      <c r="W135" s="36"/>
      <c r="Y135" s="83"/>
      <c r="Z135" s="41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</row>
    <row r="136" spans="1:47" s="38" customFormat="1" ht="12.75">
      <c r="A136" s="22">
        <v>134</v>
      </c>
      <c r="B136" s="73" t="s">
        <v>52</v>
      </c>
      <c r="C136" s="73" t="s">
        <v>44</v>
      </c>
      <c r="D136" s="33">
        <v>42866</v>
      </c>
      <c r="E136" s="242">
        <v>3001</v>
      </c>
      <c r="F136" s="416" t="s">
        <v>726</v>
      </c>
      <c r="G136" s="73"/>
      <c r="H136" s="34">
        <v>980.93</v>
      </c>
      <c r="I136" s="4"/>
      <c r="J136" s="34">
        <v>501.72</v>
      </c>
      <c r="K136" s="2"/>
      <c r="L136" s="34">
        <v>28835361</v>
      </c>
      <c r="M136" s="34">
        <v>288354</v>
      </c>
      <c r="N136" s="74" t="s">
        <v>1588</v>
      </c>
      <c r="O136" s="144">
        <v>2</v>
      </c>
      <c r="P136" s="128">
        <v>1</v>
      </c>
      <c r="Q136" s="128">
        <v>0</v>
      </c>
      <c r="R136" s="134" t="s">
        <v>1361</v>
      </c>
      <c r="S136" s="74" t="s">
        <v>1589</v>
      </c>
      <c r="T136" s="76" t="s">
        <v>1342</v>
      </c>
      <c r="U136" s="71">
        <v>1230</v>
      </c>
      <c r="V136" s="6"/>
      <c r="W136" s="36"/>
      <c r="Y136" s="83" t="s">
        <v>1590</v>
      </c>
      <c r="Z136" s="41">
        <v>34599</v>
      </c>
      <c r="AA136" s="110" t="s">
        <v>1139</v>
      </c>
      <c r="AB136" s="41">
        <v>34894</v>
      </c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</row>
    <row r="137" spans="1:47" s="38" customFormat="1" ht="12.75">
      <c r="A137" s="22">
        <v>135</v>
      </c>
      <c r="B137" s="73" t="s">
        <v>23</v>
      </c>
      <c r="C137" s="73" t="s">
        <v>234</v>
      </c>
      <c r="D137" s="33">
        <v>42866</v>
      </c>
      <c r="E137" s="242">
        <v>6014</v>
      </c>
      <c r="F137" s="416" t="s">
        <v>911</v>
      </c>
      <c r="G137" s="73"/>
      <c r="H137" s="34">
        <v>58</v>
      </c>
      <c r="I137" s="4"/>
      <c r="J137" s="34">
        <v>252</v>
      </c>
      <c r="K137" s="2"/>
      <c r="L137" s="34">
        <v>10017702</v>
      </c>
      <c r="M137" s="34">
        <v>150266</v>
      </c>
      <c r="N137" s="74" t="s">
        <v>102</v>
      </c>
      <c r="O137" s="144">
        <v>1</v>
      </c>
      <c r="P137" s="128">
        <v>1</v>
      </c>
      <c r="Q137" s="128">
        <v>0</v>
      </c>
      <c r="R137" s="134" t="s">
        <v>1591</v>
      </c>
      <c r="S137" s="74" t="s">
        <v>1592</v>
      </c>
      <c r="T137" s="76" t="s">
        <v>1593</v>
      </c>
      <c r="U137" s="71">
        <v>895</v>
      </c>
      <c r="V137" s="6"/>
      <c r="W137" s="36"/>
      <c r="Y137" s="83"/>
      <c r="Z137" s="307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</row>
    <row r="138" spans="1:47" s="38" customFormat="1" ht="12.75">
      <c r="A138" s="22">
        <v>136</v>
      </c>
      <c r="B138" s="73" t="s">
        <v>52</v>
      </c>
      <c r="C138" s="73" t="s">
        <v>44</v>
      </c>
      <c r="D138" s="33">
        <v>42866</v>
      </c>
      <c r="E138" s="242">
        <v>5302</v>
      </c>
      <c r="F138" s="416" t="s">
        <v>617</v>
      </c>
      <c r="G138" s="73"/>
      <c r="H138" s="34">
        <v>0</v>
      </c>
      <c r="I138" s="4"/>
      <c r="J138" s="34"/>
      <c r="K138" s="2"/>
      <c r="L138" s="34">
        <v>26000000</v>
      </c>
      <c r="M138" s="34">
        <v>260000</v>
      </c>
      <c r="N138" s="74" t="s">
        <v>684</v>
      </c>
      <c r="O138" s="144">
        <v>2</v>
      </c>
      <c r="P138" s="128">
        <v>1</v>
      </c>
      <c r="Q138" s="128">
        <v>0</v>
      </c>
      <c r="R138" s="134" t="s">
        <v>1594</v>
      </c>
      <c r="S138" s="74" t="s">
        <v>1595</v>
      </c>
      <c r="T138" s="76" t="s">
        <v>1548</v>
      </c>
      <c r="U138" s="71" t="s">
        <v>1596</v>
      </c>
      <c r="V138" s="6"/>
      <c r="W138" s="36"/>
      <c r="Y138" s="83" t="s">
        <v>1597</v>
      </c>
      <c r="Z138" s="41">
        <v>40858</v>
      </c>
      <c r="AA138" s="110" t="s">
        <v>1598</v>
      </c>
      <c r="AB138" s="41">
        <v>41221</v>
      </c>
      <c r="AC138" s="110" t="s">
        <v>1599</v>
      </c>
      <c r="AD138" s="41">
        <v>41316</v>
      </c>
      <c r="AE138" s="110" t="s">
        <v>1600</v>
      </c>
      <c r="AF138" s="41">
        <v>41367</v>
      </c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</row>
    <row r="139" spans="1:47" s="172" customFormat="1" ht="12.75">
      <c r="A139" s="185">
        <v>137</v>
      </c>
      <c r="B139" s="178" t="s">
        <v>52</v>
      </c>
      <c r="C139" s="73" t="s">
        <v>53</v>
      </c>
      <c r="D139" s="186">
        <v>42866</v>
      </c>
      <c r="E139" s="245">
        <v>1852</v>
      </c>
      <c r="F139" s="418" t="s">
        <v>712</v>
      </c>
      <c r="G139" s="178"/>
      <c r="H139" s="187">
        <v>48.33</v>
      </c>
      <c r="I139" s="179"/>
      <c r="J139" s="187">
        <v>399.75</v>
      </c>
      <c r="K139" s="97"/>
      <c r="L139" s="187">
        <f>8132864+1370000</f>
        <v>9502864</v>
      </c>
      <c r="M139" s="187">
        <v>135693</v>
      </c>
      <c r="N139" s="138" t="s">
        <v>102</v>
      </c>
      <c r="O139" s="180">
        <v>1</v>
      </c>
      <c r="P139" s="181">
        <v>1</v>
      </c>
      <c r="Q139" s="181">
        <v>0</v>
      </c>
      <c r="R139" s="182" t="s">
        <v>1601</v>
      </c>
      <c r="S139" s="138" t="s">
        <v>1089</v>
      </c>
      <c r="T139" s="79" t="s">
        <v>1602</v>
      </c>
      <c r="U139" s="80">
        <v>1460</v>
      </c>
      <c r="V139" s="188"/>
      <c r="W139" s="189"/>
      <c r="Y139" s="83" t="s">
        <v>1603</v>
      </c>
      <c r="Z139" s="307">
        <v>18413</v>
      </c>
      <c r="AA139" s="110" t="s">
        <v>109</v>
      </c>
      <c r="AB139" s="307">
        <v>18969</v>
      </c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</row>
    <row r="140" spans="1:47" s="172" customFormat="1" ht="12.75">
      <c r="A140" s="185">
        <v>138</v>
      </c>
      <c r="B140" s="178" t="s">
        <v>50</v>
      </c>
      <c r="C140" s="178" t="s">
        <v>54</v>
      </c>
      <c r="D140" s="186">
        <v>42866</v>
      </c>
      <c r="E140" s="245">
        <v>3062</v>
      </c>
      <c r="F140" s="418" t="s">
        <v>530</v>
      </c>
      <c r="G140" s="178"/>
      <c r="H140" s="187">
        <v>261.3</v>
      </c>
      <c r="I140" s="179"/>
      <c r="J140" s="187">
        <v>532.5</v>
      </c>
      <c r="K140" s="97"/>
      <c r="L140" s="187">
        <v>35814973</v>
      </c>
      <c r="M140" s="187">
        <v>470745</v>
      </c>
      <c r="N140" s="138" t="s">
        <v>1604</v>
      </c>
      <c r="O140" s="180">
        <v>2</v>
      </c>
      <c r="P140" s="181">
        <v>1</v>
      </c>
      <c r="Q140" s="181">
        <v>0</v>
      </c>
      <c r="R140" s="182" t="s">
        <v>1605</v>
      </c>
      <c r="S140" s="138" t="s">
        <v>1606</v>
      </c>
      <c r="T140" s="79" t="s">
        <v>1607</v>
      </c>
      <c r="U140" s="80">
        <v>4899</v>
      </c>
      <c r="V140" s="188"/>
      <c r="W140" s="189"/>
      <c r="Y140" s="83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</row>
    <row r="141" spans="1:47" s="172" customFormat="1" ht="12.75">
      <c r="A141" s="185">
        <v>139</v>
      </c>
      <c r="B141" s="178" t="s">
        <v>50</v>
      </c>
      <c r="C141" s="178" t="s">
        <v>124</v>
      </c>
      <c r="D141" s="186">
        <v>42866</v>
      </c>
      <c r="E141" s="245">
        <v>3912</v>
      </c>
      <c r="F141" s="418" t="s">
        <v>506</v>
      </c>
      <c r="G141" s="178" t="s">
        <v>154</v>
      </c>
      <c r="H141" s="187">
        <v>15563.39</v>
      </c>
      <c r="I141" s="179"/>
      <c r="J141" s="187">
        <v>2602.6</v>
      </c>
      <c r="K141" s="97"/>
      <c r="L141" s="187">
        <v>223252301</v>
      </c>
      <c r="M141" s="187">
        <v>1233945</v>
      </c>
      <c r="N141" s="138" t="s">
        <v>102</v>
      </c>
      <c r="O141" s="180">
        <v>15</v>
      </c>
      <c r="P141" s="181">
        <v>156</v>
      </c>
      <c r="Q141" s="181">
        <v>0</v>
      </c>
      <c r="R141" s="182" t="s">
        <v>1608</v>
      </c>
      <c r="S141" s="138" t="s">
        <v>1490</v>
      </c>
      <c r="T141" s="79" t="s">
        <v>137</v>
      </c>
      <c r="U141" s="80">
        <v>1424</v>
      </c>
      <c r="V141" s="188"/>
      <c r="W141" s="189"/>
      <c r="Y141" s="83" t="s">
        <v>1609</v>
      </c>
      <c r="Z141" s="307">
        <v>42263</v>
      </c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</row>
    <row r="142" spans="1:47" s="172" customFormat="1" ht="12.75">
      <c r="A142" s="141">
        <v>140</v>
      </c>
      <c r="B142" s="73" t="s">
        <v>23</v>
      </c>
      <c r="C142" s="73" t="s">
        <v>139</v>
      </c>
      <c r="D142" s="177">
        <v>42870</v>
      </c>
      <c r="E142" s="244">
        <v>2862</v>
      </c>
      <c r="F142" s="416" t="s">
        <v>273</v>
      </c>
      <c r="G142" s="73"/>
      <c r="H142" s="96">
        <v>182</v>
      </c>
      <c r="I142" s="103"/>
      <c r="J142" s="96">
        <v>588</v>
      </c>
      <c r="K142" s="68"/>
      <c r="L142" s="96">
        <v>31434858</v>
      </c>
      <c r="M142" s="96">
        <v>471523</v>
      </c>
      <c r="N142" s="74" t="s">
        <v>102</v>
      </c>
      <c r="O142" s="144">
        <v>1</v>
      </c>
      <c r="P142" s="128">
        <v>1</v>
      </c>
      <c r="Q142" s="181">
        <v>0</v>
      </c>
      <c r="R142" s="134" t="s">
        <v>1610</v>
      </c>
      <c r="S142" s="74" t="s">
        <v>1611</v>
      </c>
      <c r="T142" s="76" t="s">
        <v>1612</v>
      </c>
      <c r="U142" s="71">
        <v>4841</v>
      </c>
      <c r="V142" s="183"/>
      <c r="W142" s="190"/>
      <c r="Y142" s="83"/>
      <c r="Z142" s="307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</row>
    <row r="143" spans="1:47" s="172" customFormat="1" ht="12.75">
      <c r="A143" s="141">
        <v>141</v>
      </c>
      <c r="B143" s="73" t="s">
        <v>23</v>
      </c>
      <c r="C143" s="73" t="s">
        <v>139</v>
      </c>
      <c r="D143" s="177">
        <v>42870</v>
      </c>
      <c r="E143" s="244">
        <v>6729</v>
      </c>
      <c r="F143" s="416" t="s">
        <v>414</v>
      </c>
      <c r="G143" s="73"/>
      <c r="H143" s="96">
        <v>109.95</v>
      </c>
      <c r="I143" s="103"/>
      <c r="J143" s="96">
        <v>355</v>
      </c>
      <c r="K143" s="68"/>
      <c r="L143" s="96">
        <v>15641853</v>
      </c>
      <c r="M143" s="96">
        <v>234628</v>
      </c>
      <c r="N143" s="74" t="s">
        <v>102</v>
      </c>
      <c r="O143" s="144">
        <v>1</v>
      </c>
      <c r="P143" s="128">
        <v>1</v>
      </c>
      <c r="Q143" s="181">
        <v>0</v>
      </c>
      <c r="R143" s="134" t="s">
        <v>1613</v>
      </c>
      <c r="S143" s="74" t="s">
        <v>1614</v>
      </c>
      <c r="T143" s="76" t="s">
        <v>1615</v>
      </c>
      <c r="U143" s="71">
        <v>2083</v>
      </c>
      <c r="V143" s="183"/>
      <c r="W143" s="190"/>
      <c r="Y143" s="83"/>
      <c r="Z143" s="307"/>
      <c r="AA143" s="110"/>
      <c r="AB143" s="307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</row>
    <row r="144" spans="1:47" s="172" customFormat="1" ht="12.75">
      <c r="A144" s="141">
        <v>142</v>
      </c>
      <c r="B144" s="73" t="s">
        <v>50</v>
      </c>
      <c r="C144" s="73" t="s">
        <v>43</v>
      </c>
      <c r="D144" s="177">
        <v>42870</v>
      </c>
      <c r="E144" s="244">
        <v>3950</v>
      </c>
      <c r="F144" s="416" t="s">
        <v>1616</v>
      </c>
      <c r="G144" s="73" t="s">
        <v>154</v>
      </c>
      <c r="H144" s="96">
        <v>11628.6</v>
      </c>
      <c r="I144" s="103"/>
      <c r="J144" s="96">
        <v>3338</v>
      </c>
      <c r="K144" s="68"/>
      <c r="L144" s="96">
        <v>2825224395</v>
      </c>
      <c r="M144" s="96">
        <f>42378366-12713510</f>
        <v>29664856</v>
      </c>
      <c r="N144" s="74" t="s">
        <v>102</v>
      </c>
      <c r="O144" s="144">
        <v>5</v>
      </c>
      <c r="P144" s="128">
        <v>82</v>
      </c>
      <c r="Q144" s="181">
        <v>0</v>
      </c>
      <c r="R144" s="134" t="s">
        <v>1617</v>
      </c>
      <c r="S144" s="74" t="s">
        <v>1468</v>
      </c>
      <c r="T144" s="76" t="s">
        <v>1618</v>
      </c>
      <c r="U144" s="71" t="s">
        <v>1619</v>
      </c>
      <c r="V144" s="183"/>
      <c r="W144" s="190"/>
      <c r="Y144" s="83"/>
      <c r="Z144" s="307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</row>
    <row r="145" spans="1:47" s="172" customFormat="1" ht="12.75">
      <c r="A145" s="141">
        <v>143</v>
      </c>
      <c r="B145" s="73" t="s">
        <v>50</v>
      </c>
      <c r="C145" s="73" t="s">
        <v>43</v>
      </c>
      <c r="D145" s="177">
        <v>42870</v>
      </c>
      <c r="E145" s="244">
        <v>5129</v>
      </c>
      <c r="F145" s="416" t="s">
        <v>1620</v>
      </c>
      <c r="G145" s="73" t="s">
        <v>154</v>
      </c>
      <c r="H145" s="96">
        <v>4113.67</v>
      </c>
      <c r="I145" s="103"/>
      <c r="J145" s="96">
        <v>1140</v>
      </c>
      <c r="K145" s="68"/>
      <c r="L145" s="96">
        <v>1000828439</v>
      </c>
      <c r="M145" s="96">
        <v>15012427</v>
      </c>
      <c r="N145" s="74" t="s">
        <v>102</v>
      </c>
      <c r="O145" s="144">
        <v>5</v>
      </c>
      <c r="P145" s="128">
        <v>37</v>
      </c>
      <c r="Q145" s="181">
        <v>0</v>
      </c>
      <c r="R145" s="134" t="s">
        <v>1621</v>
      </c>
      <c r="S145" s="74" t="s">
        <v>1622</v>
      </c>
      <c r="T145" s="76" t="s">
        <v>1615</v>
      </c>
      <c r="U145" s="71">
        <v>277</v>
      </c>
      <c r="V145" s="183"/>
      <c r="W145" s="190"/>
      <c r="Y145" s="83"/>
      <c r="Z145" s="307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</row>
    <row r="146" spans="1:47" s="172" customFormat="1" ht="12.75">
      <c r="A146" s="141">
        <v>144</v>
      </c>
      <c r="B146" s="73" t="s">
        <v>50</v>
      </c>
      <c r="C146" s="73" t="s">
        <v>54</v>
      </c>
      <c r="D146" s="177">
        <v>42871</v>
      </c>
      <c r="E146" s="244">
        <v>2151</v>
      </c>
      <c r="F146" s="416" t="s">
        <v>530</v>
      </c>
      <c r="G146" s="73" t="s">
        <v>154</v>
      </c>
      <c r="H146" s="96">
        <v>117</v>
      </c>
      <c r="I146" s="103"/>
      <c r="J146" s="96">
        <v>285</v>
      </c>
      <c r="K146" s="68"/>
      <c r="L146" s="96">
        <v>1330457</v>
      </c>
      <c r="M146" s="96">
        <v>14106</v>
      </c>
      <c r="N146" s="74" t="s">
        <v>102</v>
      </c>
      <c r="O146" s="144">
        <v>2</v>
      </c>
      <c r="P146" s="128">
        <v>1</v>
      </c>
      <c r="Q146" s="181">
        <v>0</v>
      </c>
      <c r="R146" s="134" t="s">
        <v>1623</v>
      </c>
      <c r="S146" s="74" t="s">
        <v>1624</v>
      </c>
      <c r="T146" s="76" t="s">
        <v>1625</v>
      </c>
      <c r="U146" s="71">
        <v>4113</v>
      </c>
      <c r="V146" s="183"/>
      <c r="W146" s="190"/>
      <c r="Y146" s="83" t="s">
        <v>1626</v>
      </c>
      <c r="Z146" s="307">
        <v>19315</v>
      </c>
      <c r="AA146" s="110" t="s">
        <v>109</v>
      </c>
      <c r="AB146" s="307">
        <v>20318</v>
      </c>
      <c r="AC146" s="110"/>
      <c r="AD146" s="307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</row>
    <row r="147" spans="1:47" s="172" customFormat="1" ht="12.75">
      <c r="A147" s="141">
        <v>145</v>
      </c>
      <c r="B147" s="73" t="s">
        <v>50</v>
      </c>
      <c r="C147" s="73" t="s">
        <v>46</v>
      </c>
      <c r="D147" s="177">
        <v>42871</v>
      </c>
      <c r="E147" s="244">
        <v>527</v>
      </c>
      <c r="F147" s="416" t="s">
        <v>1315</v>
      </c>
      <c r="G147" s="73"/>
      <c r="H147" s="96">
        <v>95.52</v>
      </c>
      <c r="I147" s="103"/>
      <c r="J147" s="96">
        <v>868.6</v>
      </c>
      <c r="K147" s="68"/>
      <c r="L147" s="96">
        <v>27404605</v>
      </c>
      <c r="M147" s="96">
        <v>356069</v>
      </c>
      <c r="N147" s="74" t="s">
        <v>1627</v>
      </c>
      <c r="O147" s="144">
        <v>1</v>
      </c>
      <c r="P147" s="128">
        <v>1</v>
      </c>
      <c r="Q147" s="181">
        <v>0</v>
      </c>
      <c r="R147" s="134" t="s">
        <v>1628</v>
      </c>
      <c r="S147" s="74" t="s">
        <v>1629</v>
      </c>
      <c r="T147" s="76" t="s">
        <v>1347</v>
      </c>
      <c r="U147" s="71">
        <v>3075</v>
      </c>
      <c r="V147" s="183"/>
      <c r="W147" s="190"/>
      <c r="Y147" s="83" t="s">
        <v>1630</v>
      </c>
      <c r="Z147" s="307">
        <v>31736</v>
      </c>
      <c r="AA147" s="110" t="s">
        <v>1631</v>
      </c>
      <c r="AB147" s="307">
        <v>37246</v>
      </c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</row>
    <row r="148" spans="1:47" s="172" customFormat="1" ht="13.5" customHeight="1">
      <c r="A148" s="141">
        <v>146</v>
      </c>
      <c r="B148" s="73" t="s">
        <v>50</v>
      </c>
      <c r="C148" s="73" t="s">
        <v>43</v>
      </c>
      <c r="D148" s="177">
        <v>42871</v>
      </c>
      <c r="E148" s="244">
        <v>3929</v>
      </c>
      <c r="F148" s="416" t="s">
        <v>1632</v>
      </c>
      <c r="G148" s="73" t="s">
        <v>154</v>
      </c>
      <c r="H148" s="96">
        <v>12603.96</v>
      </c>
      <c r="I148" s="103"/>
      <c r="J148" s="96">
        <v>1369.88</v>
      </c>
      <c r="K148" s="68"/>
      <c r="L148" s="96">
        <v>3050770020</v>
      </c>
      <c r="M148" s="96">
        <f>44333803-13300141</f>
        <v>31033662</v>
      </c>
      <c r="N148" s="74" t="s">
        <v>1152</v>
      </c>
      <c r="O148" s="144">
        <v>16</v>
      </c>
      <c r="P148" s="128" t="s">
        <v>1633</v>
      </c>
      <c r="Q148" s="181">
        <v>0</v>
      </c>
      <c r="R148" s="134" t="s">
        <v>1634</v>
      </c>
      <c r="S148" s="74" t="s">
        <v>1635</v>
      </c>
      <c r="T148" s="76" t="s">
        <v>596</v>
      </c>
      <c r="U148" s="71">
        <v>2731</v>
      </c>
      <c r="V148" s="183"/>
      <c r="W148" s="190"/>
      <c r="Y148" s="86"/>
      <c r="Z148" s="307"/>
      <c r="AA148" s="110"/>
      <c r="AB148" s="307"/>
      <c r="AC148" s="110"/>
      <c r="AD148" s="307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</row>
    <row r="149" spans="1:47" s="172" customFormat="1" ht="13.5" customHeight="1">
      <c r="A149" s="141">
        <v>147</v>
      </c>
      <c r="B149" s="73" t="s">
        <v>52</v>
      </c>
      <c r="C149" s="73" t="s">
        <v>53</v>
      </c>
      <c r="D149" s="177">
        <v>42871</v>
      </c>
      <c r="E149" s="244">
        <v>5862</v>
      </c>
      <c r="F149" s="416" t="s">
        <v>530</v>
      </c>
      <c r="G149" s="73" t="s">
        <v>154</v>
      </c>
      <c r="H149" s="96">
        <v>53.87</v>
      </c>
      <c r="I149" s="103"/>
      <c r="J149" s="96">
        <v>200</v>
      </c>
      <c r="K149" s="68"/>
      <c r="L149" s="96">
        <v>6894811</v>
      </c>
      <c r="M149" s="96">
        <v>102172</v>
      </c>
      <c r="N149" s="74" t="s">
        <v>102</v>
      </c>
      <c r="O149" s="144">
        <v>2</v>
      </c>
      <c r="P149" s="128">
        <v>1</v>
      </c>
      <c r="Q149" s="181">
        <v>0</v>
      </c>
      <c r="R149" s="134" t="s">
        <v>1636</v>
      </c>
      <c r="S149" s="74" t="s">
        <v>1637</v>
      </c>
      <c r="T149" s="76" t="s">
        <v>1638</v>
      </c>
      <c r="U149" s="71">
        <v>4662</v>
      </c>
      <c r="V149" s="183"/>
      <c r="W149" s="190"/>
      <c r="Y149" s="86" t="s">
        <v>1639</v>
      </c>
      <c r="Z149" s="307">
        <v>25331</v>
      </c>
      <c r="AA149" s="110" t="s">
        <v>109</v>
      </c>
      <c r="AB149" s="307">
        <v>27514</v>
      </c>
      <c r="AC149" s="110" t="s">
        <v>1640</v>
      </c>
      <c r="AD149" s="307">
        <v>36354</v>
      </c>
      <c r="AE149" s="110"/>
      <c r="AF149" s="110"/>
      <c r="AG149" s="110"/>
      <c r="AH149" s="110"/>
      <c r="AI149" s="110"/>
      <c r="AJ149" s="110"/>
      <c r="AK149" s="110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</row>
    <row r="150" spans="1:47" s="172" customFormat="1" ht="13.5" customHeight="1">
      <c r="A150" s="141">
        <v>148</v>
      </c>
      <c r="B150" s="73" t="s">
        <v>50</v>
      </c>
      <c r="C150" s="73" t="s">
        <v>124</v>
      </c>
      <c r="D150" s="177">
        <v>42872</v>
      </c>
      <c r="E150" s="244">
        <v>5968</v>
      </c>
      <c r="F150" s="416" t="s">
        <v>617</v>
      </c>
      <c r="G150" s="73"/>
      <c r="H150" s="96">
        <v>814.2</v>
      </c>
      <c r="I150" s="103"/>
      <c r="J150" s="96">
        <v>2600</v>
      </c>
      <c r="K150" s="68"/>
      <c r="L150" s="96">
        <v>29819693</v>
      </c>
      <c r="M150" s="96">
        <v>400375</v>
      </c>
      <c r="N150" s="74" t="s">
        <v>1641</v>
      </c>
      <c r="O150" s="144">
        <v>1</v>
      </c>
      <c r="P150" s="128">
        <v>1</v>
      </c>
      <c r="Q150" s="181">
        <v>0</v>
      </c>
      <c r="R150" s="134" t="s">
        <v>1642</v>
      </c>
      <c r="S150" s="74" t="s">
        <v>1643</v>
      </c>
      <c r="T150" s="76" t="s">
        <v>1644</v>
      </c>
      <c r="U150" s="71">
        <v>1116</v>
      </c>
      <c r="V150" s="183"/>
      <c r="W150" s="190"/>
      <c r="Y150" s="86" t="s">
        <v>1645</v>
      </c>
      <c r="Z150" s="307">
        <v>40469</v>
      </c>
      <c r="AA150" s="110" t="s">
        <v>1646</v>
      </c>
      <c r="AB150" s="307">
        <v>42206</v>
      </c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0"/>
    </row>
    <row r="151" spans="1:47" s="172" customFormat="1" ht="13.5" customHeight="1">
      <c r="A151" s="141">
        <v>149</v>
      </c>
      <c r="B151" s="73" t="s">
        <v>50</v>
      </c>
      <c r="C151" s="73" t="s">
        <v>54</v>
      </c>
      <c r="D151" s="177">
        <v>42874</v>
      </c>
      <c r="E151" s="244">
        <v>5639</v>
      </c>
      <c r="F151" s="416" t="s">
        <v>1197</v>
      </c>
      <c r="G151" s="73"/>
      <c r="H151" s="96">
        <v>2440.62</v>
      </c>
      <c r="I151" s="103"/>
      <c r="J151" s="96">
        <v>3872.5</v>
      </c>
      <c r="K151" s="68"/>
      <c r="L151" s="96">
        <v>32361067</v>
      </c>
      <c r="M151" s="96">
        <f>482441-144732</f>
        <v>337709</v>
      </c>
      <c r="N151" s="74" t="s">
        <v>1647</v>
      </c>
      <c r="O151" s="144">
        <v>3</v>
      </c>
      <c r="P151" s="128">
        <v>1</v>
      </c>
      <c r="Q151" s="181">
        <v>0</v>
      </c>
      <c r="R151" s="134" t="s">
        <v>643</v>
      </c>
      <c r="S151" s="74" t="s">
        <v>1648</v>
      </c>
      <c r="T151" s="76" t="s">
        <v>590</v>
      </c>
      <c r="U151" s="71">
        <v>726</v>
      </c>
      <c r="V151" s="183"/>
      <c r="W151" s="190"/>
      <c r="Y151" s="86" t="s">
        <v>1649</v>
      </c>
      <c r="Z151" s="307">
        <v>38905</v>
      </c>
      <c r="AA151" s="110" t="s">
        <v>1650</v>
      </c>
      <c r="AB151" s="307">
        <v>40333</v>
      </c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</row>
    <row r="152" spans="1:47" s="172" customFormat="1" ht="13.5" customHeight="1">
      <c r="A152" s="141">
        <v>150</v>
      </c>
      <c r="B152" s="73" t="s">
        <v>50</v>
      </c>
      <c r="C152" s="73" t="s">
        <v>43</v>
      </c>
      <c r="D152" s="177">
        <v>42874</v>
      </c>
      <c r="E152" s="244">
        <v>1219</v>
      </c>
      <c r="F152" s="416" t="s">
        <v>290</v>
      </c>
      <c r="G152" s="73"/>
      <c r="H152" s="96">
        <v>517.11</v>
      </c>
      <c r="I152" s="103"/>
      <c r="J152" s="96">
        <v>707.92</v>
      </c>
      <c r="K152" s="68"/>
      <c r="L152" s="96">
        <v>89314722</v>
      </c>
      <c r="M152" s="96">
        <v>1339720</v>
      </c>
      <c r="N152" s="74" t="s">
        <v>684</v>
      </c>
      <c r="O152" s="144">
        <v>2</v>
      </c>
      <c r="P152" s="128">
        <v>1</v>
      </c>
      <c r="Q152" s="181">
        <v>0</v>
      </c>
      <c r="R152" s="134" t="s">
        <v>1162</v>
      </c>
      <c r="S152" s="74" t="s">
        <v>1651</v>
      </c>
      <c r="T152" s="76" t="s">
        <v>1164</v>
      </c>
      <c r="U152" s="71" t="s">
        <v>1652</v>
      </c>
      <c r="V152" s="183"/>
      <c r="W152" s="190"/>
      <c r="Y152" s="86"/>
      <c r="Z152" s="307"/>
      <c r="AA152" s="110"/>
      <c r="AB152" s="110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</row>
    <row r="153" spans="1:47" s="172" customFormat="1" ht="13.5" customHeight="1">
      <c r="A153" s="141">
        <v>151</v>
      </c>
      <c r="B153" s="73" t="s">
        <v>50</v>
      </c>
      <c r="C153" s="73" t="s">
        <v>43</v>
      </c>
      <c r="D153" s="177">
        <v>42874</v>
      </c>
      <c r="E153" s="244">
        <v>766</v>
      </c>
      <c r="F153" s="416" t="s">
        <v>1653</v>
      </c>
      <c r="G153" s="73" t="s">
        <v>154</v>
      </c>
      <c r="H153" s="96">
        <v>4891.11</v>
      </c>
      <c r="I153" s="103"/>
      <c r="J153" s="96">
        <v>1410.18</v>
      </c>
      <c r="K153" s="68"/>
      <c r="L153" s="96">
        <v>1162869459</v>
      </c>
      <c r="M153" s="96">
        <f>10478122+1749507</f>
        <v>12227629</v>
      </c>
      <c r="N153" s="74" t="s">
        <v>102</v>
      </c>
      <c r="O153" s="144">
        <v>5</v>
      </c>
      <c r="P153" s="128">
        <v>35</v>
      </c>
      <c r="Q153" s="181">
        <v>0</v>
      </c>
      <c r="R153" s="134" t="s">
        <v>1161</v>
      </c>
      <c r="S153" s="74" t="s">
        <v>1009</v>
      </c>
      <c r="T153" s="76" t="s">
        <v>378</v>
      </c>
      <c r="U153" s="71" t="s">
        <v>1654</v>
      </c>
      <c r="V153" s="183"/>
      <c r="W153" s="190"/>
      <c r="Y153" s="86"/>
      <c r="Z153" s="307"/>
      <c r="AA153" s="110"/>
      <c r="AB153" s="110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</row>
    <row r="154" spans="1:47" s="172" customFormat="1" ht="13.5" customHeight="1">
      <c r="A154" s="141">
        <v>152</v>
      </c>
      <c r="B154" s="73" t="s">
        <v>52</v>
      </c>
      <c r="C154" s="73" t="s">
        <v>53</v>
      </c>
      <c r="D154" s="177">
        <v>42874</v>
      </c>
      <c r="E154" s="244">
        <v>5635</v>
      </c>
      <c r="F154" s="416" t="s">
        <v>456</v>
      </c>
      <c r="G154" s="73"/>
      <c r="H154" s="96">
        <v>14.73</v>
      </c>
      <c r="I154" s="103"/>
      <c r="J154" s="96"/>
      <c r="K154" s="68"/>
      <c r="L154" s="96">
        <v>3094151</v>
      </c>
      <c r="M154" s="96">
        <v>136956</v>
      </c>
      <c r="N154" s="74" t="s">
        <v>585</v>
      </c>
      <c r="O154" s="144">
        <v>1</v>
      </c>
      <c r="P154" s="128">
        <v>1</v>
      </c>
      <c r="Q154" s="181">
        <v>0</v>
      </c>
      <c r="R154" s="134" t="s">
        <v>1655</v>
      </c>
      <c r="S154" s="74" t="s">
        <v>1656</v>
      </c>
      <c r="T154" s="76" t="s">
        <v>171</v>
      </c>
      <c r="U154" s="71">
        <v>3047</v>
      </c>
      <c r="V154" s="183"/>
      <c r="W154" s="190"/>
      <c r="Y154" s="86" t="s">
        <v>1657</v>
      </c>
      <c r="Z154" s="307">
        <v>17086</v>
      </c>
      <c r="AA154" s="110" t="s">
        <v>109</v>
      </c>
      <c r="AB154" s="307">
        <v>17299</v>
      </c>
      <c r="AC154" s="110" t="s">
        <v>1658</v>
      </c>
      <c r="AD154" s="307">
        <v>40718</v>
      </c>
      <c r="AE154" s="110" t="s">
        <v>1659</v>
      </c>
      <c r="AF154" s="307">
        <v>40760</v>
      </c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</row>
    <row r="155" spans="1:47" s="172" customFormat="1" ht="13.5" customHeight="1">
      <c r="A155" s="141">
        <v>153</v>
      </c>
      <c r="B155" s="73" t="s">
        <v>50</v>
      </c>
      <c r="C155" s="73" t="s">
        <v>43</v>
      </c>
      <c r="D155" s="177">
        <v>42878</v>
      </c>
      <c r="E155" s="244">
        <v>5743</v>
      </c>
      <c r="F155" s="416" t="s">
        <v>1660</v>
      </c>
      <c r="G155" s="73" t="s">
        <v>154</v>
      </c>
      <c r="H155" s="96">
        <v>5644.52</v>
      </c>
      <c r="I155" s="103"/>
      <c r="J155" s="96">
        <v>1988.3</v>
      </c>
      <c r="K155" s="68"/>
      <c r="L155" s="96">
        <v>1401186204</v>
      </c>
      <c r="M155" s="96">
        <v>14729955</v>
      </c>
      <c r="N155" s="74" t="s">
        <v>102</v>
      </c>
      <c r="O155" s="144">
        <v>5</v>
      </c>
      <c r="P155" s="128">
        <v>50</v>
      </c>
      <c r="Q155" s="181">
        <v>0</v>
      </c>
      <c r="R155" s="134" t="s">
        <v>1661</v>
      </c>
      <c r="S155" s="74" t="s">
        <v>1149</v>
      </c>
      <c r="T155" s="76" t="s">
        <v>1812</v>
      </c>
      <c r="U155" s="71" t="s">
        <v>1662</v>
      </c>
      <c r="V155" s="183"/>
      <c r="W155" s="190"/>
      <c r="Y155" s="86"/>
      <c r="Z155" s="307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0"/>
    </row>
    <row r="156" spans="1:47" s="172" customFormat="1" ht="13.5" customHeight="1">
      <c r="A156" s="141">
        <v>154</v>
      </c>
      <c r="B156" s="73" t="s">
        <v>23</v>
      </c>
      <c r="C156" s="73" t="s">
        <v>139</v>
      </c>
      <c r="D156" s="177">
        <v>42878</v>
      </c>
      <c r="E156" s="244">
        <v>1206</v>
      </c>
      <c r="F156" s="416" t="s">
        <v>382</v>
      </c>
      <c r="G156" s="73"/>
      <c r="H156" s="96">
        <v>130.18</v>
      </c>
      <c r="I156" s="103"/>
      <c r="J156" s="96">
        <v>242.45</v>
      </c>
      <c r="K156" s="68"/>
      <c r="L156" s="96">
        <v>22484559</v>
      </c>
      <c r="M156" s="96">
        <v>337268</v>
      </c>
      <c r="N156" s="74" t="s">
        <v>1193</v>
      </c>
      <c r="O156" s="144">
        <v>1</v>
      </c>
      <c r="P156" s="128">
        <v>1</v>
      </c>
      <c r="Q156" s="181">
        <v>0</v>
      </c>
      <c r="R156" s="134" t="s">
        <v>1663</v>
      </c>
      <c r="S156" s="74" t="s">
        <v>1664</v>
      </c>
      <c r="T156" s="76" t="s">
        <v>1363</v>
      </c>
      <c r="U156" s="71">
        <v>1584</v>
      </c>
      <c r="V156" s="183"/>
      <c r="W156" s="190"/>
      <c r="Y156" s="86"/>
      <c r="Z156" s="307"/>
      <c r="AA156" s="110"/>
      <c r="AB156" s="110"/>
      <c r="AC156" s="110"/>
      <c r="AD156" s="110"/>
      <c r="AE156" s="110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  <c r="AP156" s="110"/>
      <c r="AQ156" s="110"/>
      <c r="AR156" s="110"/>
      <c r="AS156" s="110"/>
      <c r="AT156" s="110"/>
      <c r="AU156" s="110"/>
    </row>
    <row r="157" spans="1:47" s="172" customFormat="1" ht="13.5" customHeight="1">
      <c r="A157" s="141">
        <v>155</v>
      </c>
      <c r="B157" s="73" t="s">
        <v>52</v>
      </c>
      <c r="C157" s="73" t="s">
        <v>53</v>
      </c>
      <c r="D157" s="177">
        <v>42878</v>
      </c>
      <c r="E157" s="244">
        <v>5853</v>
      </c>
      <c r="F157" s="416" t="s">
        <v>666</v>
      </c>
      <c r="G157" s="73" t="s">
        <v>660</v>
      </c>
      <c r="H157" s="96">
        <v>84.4</v>
      </c>
      <c r="I157" s="103"/>
      <c r="J157" s="96"/>
      <c r="K157" s="68"/>
      <c r="L157" s="96">
        <v>14579038</v>
      </c>
      <c r="M157" s="96">
        <v>218686</v>
      </c>
      <c r="N157" s="74" t="s">
        <v>102</v>
      </c>
      <c r="O157" s="144">
        <v>2</v>
      </c>
      <c r="P157" s="128">
        <v>1</v>
      </c>
      <c r="Q157" s="181">
        <v>0</v>
      </c>
      <c r="R157" s="134" t="s">
        <v>1668</v>
      </c>
      <c r="S157" s="74" t="s">
        <v>1665</v>
      </c>
      <c r="T157" s="76" t="s">
        <v>653</v>
      </c>
      <c r="U157" s="71" t="s">
        <v>1666</v>
      </c>
      <c r="V157" s="183"/>
      <c r="W157" s="190"/>
      <c r="Y157" s="86" t="s">
        <v>1667</v>
      </c>
      <c r="Z157" s="307">
        <v>26856</v>
      </c>
      <c r="AA157" s="110" t="s">
        <v>109</v>
      </c>
      <c r="AB157" s="307">
        <v>27157</v>
      </c>
      <c r="AC157" s="110"/>
      <c r="AD157" s="110"/>
      <c r="AE157" s="110"/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/>
      <c r="AT157" s="110"/>
      <c r="AU157" s="110"/>
    </row>
    <row r="158" spans="1:47" s="172" customFormat="1" ht="12.75">
      <c r="A158" s="141">
        <v>156</v>
      </c>
      <c r="B158" s="73" t="s">
        <v>50</v>
      </c>
      <c r="C158" s="73" t="s">
        <v>46</v>
      </c>
      <c r="D158" s="177">
        <v>42880</v>
      </c>
      <c r="E158" s="244">
        <v>32</v>
      </c>
      <c r="F158" s="416" t="s">
        <v>1360</v>
      </c>
      <c r="G158" s="73" t="s">
        <v>154</v>
      </c>
      <c r="H158" s="96">
        <v>480</v>
      </c>
      <c r="I158" s="103"/>
      <c r="J158" s="96">
        <v>240</v>
      </c>
      <c r="K158" s="68"/>
      <c r="L158" s="96">
        <v>4549222</v>
      </c>
      <c r="M158" s="96">
        <v>45492</v>
      </c>
      <c r="N158" s="74" t="s">
        <v>1191</v>
      </c>
      <c r="O158" s="144">
        <v>2</v>
      </c>
      <c r="P158" s="128">
        <v>1</v>
      </c>
      <c r="Q158" s="181">
        <v>0</v>
      </c>
      <c r="R158" s="134" t="s">
        <v>1669</v>
      </c>
      <c r="S158" s="74" t="s">
        <v>1670</v>
      </c>
      <c r="T158" s="76" t="s">
        <v>596</v>
      </c>
      <c r="U158" s="71">
        <v>2786</v>
      </c>
      <c r="V158" s="183"/>
      <c r="W158" s="190"/>
      <c r="Y158" s="86" t="s">
        <v>1671</v>
      </c>
      <c r="Z158" s="307">
        <v>15021</v>
      </c>
      <c r="AA158" s="110" t="s">
        <v>719</v>
      </c>
      <c r="AB158" s="307">
        <v>34894</v>
      </c>
      <c r="AC158" s="110" t="s">
        <v>1672</v>
      </c>
      <c r="AD158" s="307">
        <v>38930</v>
      </c>
      <c r="AE158" s="110" t="s">
        <v>1673</v>
      </c>
      <c r="AF158" s="307">
        <v>39063</v>
      </c>
      <c r="AG158" s="110" t="s">
        <v>1674</v>
      </c>
      <c r="AH158" s="307">
        <v>42111</v>
      </c>
      <c r="AI158" s="110" t="s">
        <v>1675</v>
      </c>
      <c r="AJ158" s="307">
        <v>42430</v>
      </c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0"/>
    </row>
    <row r="159" spans="1:47" s="172" customFormat="1" ht="12.75">
      <c r="A159" s="141">
        <v>157</v>
      </c>
      <c r="B159" s="73" t="s">
        <v>50</v>
      </c>
      <c r="C159" s="73" t="s">
        <v>43</v>
      </c>
      <c r="D159" s="177">
        <v>42880</v>
      </c>
      <c r="E159" s="244">
        <v>829</v>
      </c>
      <c r="F159" s="416" t="s">
        <v>1676</v>
      </c>
      <c r="G159" s="73" t="s">
        <v>154</v>
      </c>
      <c r="H159" s="96">
        <v>12649.61</v>
      </c>
      <c r="I159" s="103"/>
      <c r="J159" s="96">
        <v>3171.6</v>
      </c>
      <c r="K159" s="68"/>
      <c r="L159" s="96">
        <v>3067919773</v>
      </c>
      <c r="M159" s="96">
        <f>43388625-13016587</f>
        <v>30372038</v>
      </c>
      <c r="N159" s="74" t="s">
        <v>102</v>
      </c>
      <c r="O159" s="144">
        <v>7</v>
      </c>
      <c r="P159" s="128">
        <v>90</v>
      </c>
      <c r="Q159" s="181">
        <v>0</v>
      </c>
      <c r="R159" s="134" t="s">
        <v>1677</v>
      </c>
      <c r="S159" s="74" t="s">
        <v>243</v>
      </c>
      <c r="T159" s="76" t="s">
        <v>1678</v>
      </c>
      <c r="U159" s="71" t="s">
        <v>1679</v>
      </c>
      <c r="V159" s="183"/>
      <c r="W159" s="190"/>
      <c r="Y159" s="83"/>
      <c r="Z159" s="110"/>
      <c r="AA159" s="110"/>
      <c r="AB159" s="110"/>
      <c r="AC159" s="110"/>
      <c r="AD159" s="110"/>
      <c r="AE159" s="110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</row>
    <row r="160" spans="1:47" s="172" customFormat="1" ht="12.75">
      <c r="A160" s="141">
        <v>158</v>
      </c>
      <c r="B160" s="73" t="s">
        <v>50</v>
      </c>
      <c r="C160" s="73" t="s">
        <v>43</v>
      </c>
      <c r="D160" s="177">
        <v>42884</v>
      </c>
      <c r="E160" s="244">
        <v>2856</v>
      </c>
      <c r="F160" s="416" t="s">
        <v>1680</v>
      </c>
      <c r="G160" s="73" t="s">
        <v>154</v>
      </c>
      <c r="H160" s="96">
        <v>6040.55</v>
      </c>
      <c r="I160" s="103"/>
      <c r="J160" s="96">
        <v>1640.06</v>
      </c>
      <c r="K160" s="68"/>
      <c r="L160" s="96">
        <v>1443450410</v>
      </c>
      <c r="M160" s="96">
        <v>16683068</v>
      </c>
      <c r="N160" s="74" t="s">
        <v>102</v>
      </c>
      <c r="O160" s="144">
        <v>5</v>
      </c>
      <c r="P160" s="128">
        <v>41</v>
      </c>
      <c r="Q160" s="181">
        <v>0</v>
      </c>
      <c r="R160" s="134" t="s">
        <v>1681</v>
      </c>
      <c r="S160" s="74" t="s">
        <v>1682</v>
      </c>
      <c r="T160" s="76" t="s">
        <v>1683</v>
      </c>
      <c r="U160" s="71" t="s">
        <v>1684</v>
      </c>
      <c r="V160" s="183"/>
      <c r="W160" s="190"/>
      <c r="Y160" s="83"/>
      <c r="Z160" s="307"/>
      <c r="AA160" s="110"/>
      <c r="AB160" s="307"/>
      <c r="AC160" s="110"/>
      <c r="AD160" s="110"/>
      <c r="AE160" s="110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</row>
    <row r="161" spans="1:47" s="152" customFormat="1" ht="12.75">
      <c r="A161" s="222">
        <v>159</v>
      </c>
      <c r="B161" s="120" t="s">
        <v>50</v>
      </c>
      <c r="C161" s="120" t="s">
        <v>43</v>
      </c>
      <c r="D161" s="289">
        <v>42885</v>
      </c>
      <c r="E161" s="293">
        <v>2264</v>
      </c>
      <c r="F161" s="417" t="s">
        <v>1685</v>
      </c>
      <c r="G161" s="120" t="s">
        <v>154</v>
      </c>
      <c r="H161" s="208">
        <v>10922.93</v>
      </c>
      <c r="I161" s="117"/>
      <c r="J161" s="208">
        <v>3151.72</v>
      </c>
      <c r="K161" s="107"/>
      <c r="L161" s="208">
        <v>2632411225</v>
      </c>
      <c r="M161" s="208">
        <f>39486168-11845851</f>
        <v>27640317</v>
      </c>
      <c r="N161" s="121" t="s">
        <v>1263</v>
      </c>
      <c r="O161" s="159">
        <v>5</v>
      </c>
      <c r="P161" s="129" t="s">
        <v>1686</v>
      </c>
      <c r="Q161" s="290">
        <v>0</v>
      </c>
      <c r="R161" s="160" t="s">
        <v>1687</v>
      </c>
      <c r="S161" s="121" t="s">
        <v>1688</v>
      </c>
      <c r="T161" s="125" t="s">
        <v>1689</v>
      </c>
      <c r="U161" s="109" t="s">
        <v>1690</v>
      </c>
      <c r="V161" s="294"/>
      <c r="W161" s="295"/>
      <c r="Y161" s="86"/>
      <c r="Z161" s="308"/>
      <c r="AA161" s="309"/>
      <c r="AB161" s="309"/>
      <c r="AC161" s="309"/>
      <c r="AD161" s="309"/>
      <c r="AE161" s="309"/>
      <c r="AF161" s="309"/>
      <c r="AG161" s="309"/>
      <c r="AH161" s="309"/>
      <c r="AI161" s="309"/>
      <c r="AJ161" s="309"/>
      <c r="AK161" s="309"/>
      <c r="AL161" s="309"/>
      <c r="AM161" s="309"/>
      <c r="AN161" s="309"/>
      <c r="AO161" s="309"/>
      <c r="AP161" s="309"/>
      <c r="AQ161" s="309"/>
      <c r="AR161" s="309"/>
      <c r="AS161" s="309"/>
      <c r="AT161" s="309"/>
      <c r="AU161" s="309"/>
    </row>
    <row r="162" spans="1:47" s="172" customFormat="1" ht="12.75">
      <c r="A162" s="141">
        <v>160</v>
      </c>
      <c r="B162" s="73" t="s">
        <v>23</v>
      </c>
      <c r="C162" s="73" t="s">
        <v>79</v>
      </c>
      <c r="D162" s="177">
        <v>42885</v>
      </c>
      <c r="E162" s="244">
        <v>5269</v>
      </c>
      <c r="F162" s="416" t="s">
        <v>1691</v>
      </c>
      <c r="G162" s="73"/>
      <c r="H162" s="96">
        <v>7.88</v>
      </c>
      <c r="I162" s="103"/>
      <c r="J162" s="96">
        <v>160.05</v>
      </c>
      <c r="K162" s="68"/>
      <c r="L162" s="96">
        <v>1353311</v>
      </c>
      <c r="M162" s="96">
        <v>20415</v>
      </c>
      <c r="N162" s="74" t="s">
        <v>102</v>
      </c>
      <c r="O162" s="144">
        <v>1</v>
      </c>
      <c r="P162" s="128">
        <v>1</v>
      </c>
      <c r="Q162" s="181">
        <v>0</v>
      </c>
      <c r="R162" s="134" t="s">
        <v>1692</v>
      </c>
      <c r="S162" s="74" t="s">
        <v>1693</v>
      </c>
      <c r="T162" s="76" t="s">
        <v>1694</v>
      </c>
      <c r="U162" s="71" t="s">
        <v>1695</v>
      </c>
      <c r="V162" s="183"/>
      <c r="W162" s="190"/>
      <c r="Y162" s="83"/>
      <c r="Z162" s="307"/>
      <c r="AA162" s="110"/>
      <c r="AB162" s="307"/>
      <c r="AC162" s="110"/>
      <c r="AD162" s="307"/>
      <c r="AE162" s="110"/>
      <c r="AF162" s="307"/>
      <c r="AG162" s="110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0"/>
    </row>
    <row r="163" spans="1:47" s="172" customFormat="1" ht="12.75">
      <c r="A163" s="141">
        <v>161</v>
      </c>
      <c r="B163" s="73" t="s">
        <v>52</v>
      </c>
      <c r="C163" s="73" t="s">
        <v>44</v>
      </c>
      <c r="D163" s="177">
        <v>42885</v>
      </c>
      <c r="E163" s="244">
        <v>1551</v>
      </c>
      <c r="F163" s="416" t="s">
        <v>957</v>
      </c>
      <c r="G163" s="73"/>
      <c r="H163" s="96">
        <v>0</v>
      </c>
      <c r="I163" s="103"/>
      <c r="J163" s="96">
        <v>604.8</v>
      </c>
      <c r="K163" s="68"/>
      <c r="L163" s="96">
        <v>5270000</v>
      </c>
      <c r="M163" s="96">
        <v>145994</v>
      </c>
      <c r="N163" s="74" t="s">
        <v>684</v>
      </c>
      <c r="O163" s="144">
        <v>1</v>
      </c>
      <c r="P163" s="128">
        <v>1</v>
      </c>
      <c r="Q163" s="181">
        <v>0</v>
      </c>
      <c r="R163" s="134" t="s">
        <v>1696</v>
      </c>
      <c r="S163" s="74" t="s">
        <v>1697</v>
      </c>
      <c r="T163" s="76" t="s">
        <v>473</v>
      </c>
      <c r="U163" s="71">
        <v>671</v>
      </c>
      <c r="V163" s="183"/>
      <c r="W163" s="190"/>
      <c r="Y163" s="83" t="s">
        <v>1698</v>
      </c>
      <c r="Z163" s="307">
        <v>17196</v>
      </c>
      <c r="AA163" s="110" t="s">
        <v>109</v>
      </c>
      <c r="AB163" s="307">
        <v>18261</v>
      </c>
      <c r="AC163" s="110" t="s">
        <v>1699</v>
      </c>
      <c r="AD163" s="307">
        <v>18451</v>
      </c>
      <c r="AE163" s="110" t="s">
        <v>109</v>
      </c>
      <c r="AF163" s="307">
        <v>18712</v>
      </c>
      <c r="AG163" s="110" t="s">
        <v>1700</v>
      </c>
      <c r="AH163" s="307">
        <v>35228</v>
      </c>
      <c r="AI163" s="110" t="s">
        <v>1353</v>
      </c>
      <c r="AJ163" s="307">
        <v>40609</v>
      </c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</row>
    <row r="164" spans="1:47" s="172" customFormat="1" ht="12.75">
      <c r="A164" s="141">
        <v>162</v>
      </c>
      <c r="B164" s="73" t="s">
        <v>50</v>
      </c>
      <c r="C164" s="73" t="s">
        <v>43</v>
      </c>
      <c r="D164" s="177">
        <v>42885</v>
      </c>
      <c r="E164" s="244">
        <v>2264</v>
      </c>
      <c r="F164" s="416" t="s">
        <v>1701</v>
      </c>
      <c r="G164" s="73" t="s">
        <v>154</v>
      </c>
      <c r="H164" s="96">
        <v>9585.67</v>
      </c>
      <c r="I164" s="103"/>
      <c r="J164" s="96">
        <v>2740.88</v>
      </c>
      <c r="K164" s="68"/>
      <c r="L164" s="96">
        <v>2289626657</v>
      </c>
      <c r="M164" s="96">
        <f>34369407-10310822</f>
        <v>24058585</v>
      </c>
      <c r="N164" s="74" t="s">
        <v>102</v>
      </c>
      <c r="O164" s="144">
        <v>5</v>
      </c>
      <c r="P164" s="128">
        <v>61</v>
      </c>
      <c r="Q164" s="181">
        <v>0</v>
      </c>
      <c r="R164" s="134" t="s">
        <v>1495</v>
      </c>
      <c r="S164" s="74" t="s">
        <v>1009</v>
      </c>
      <c r="T164" s="76" t="s">
        <v>897</v>
      </c>
      <c r="U164" s="71" t="s">
        <v>1702</v>
      </c>
      <c r="V164" s="183"/>
      <c r="W164" s="190"/>
      <c r="Y164" s="83"/>
      <c r="Z164" s="307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</row>
    <row r="165" spans="1:47" s="172" customFormat="1" ht="12.75">
      <c r="A165" s="141">
        <v>163</v>
      </c>
      <c r="B165" s="73" t="s">
        <v>52</v>
      </c>
      <c r="C165" s="73" t="s">
        <v>53</v>
      </c>
      <c r="D165" s="177">
        <v>42886</v>
      </c>
      <c r="E165" s="244">
        <v>51</v>
      </c>
      <c r="F165" s="416" t="s">
        <v>535</v>
      </c>
      <c r="G165" s="73"/>
      <c r="H165" s="96">
        <v>27.5</v>
      </c>
      <c r="I165" s="103"/>
      <c r="J165" s="96"/>
      <c r="K165" s="68"/>
      <c r="L165" s="96">
        <v>5397343</v>
      </c>
      <c r="M165" s="96">
        <v>80960</v>
      </c>
      <c r="N165" s="74" t="s">
        <v>102</v>
      </c>
      <c r="O165" s="144">
        <v>2</v>
      </c>
      <c r="P165" s="128">
        <v>1</v>
      </c>
      <c r="Q165" s="181">
        <v>0</v>
      </c>
      <c r="R165" s="134" t="s">
        <v>1703</v>
      </c>
      <c r="S165" s="74" t="s">
        <v>1704</v>
      </c>
      <c r="T165" s="76" t="s">
        <v>1705</v>
      </c>
      <c r="U165" s="71">
        <v>3757</v>
      </c>
      <c r="V165" s="183"/>
      <c r="W165" s="190"/>
      <c r="Y165" s="83" t="s">
        <v>1706</v>
      </c>
      <c r="Z165" s="307">
        <v>15935</v>
      </c>
      <c r="AA165" s="110"/>
      <c r="AB165" s="110"/>
      <c r="AC165" s="110"/>
      <c r="AD165" s="110"/>
      <c r="AE165" s="110"/>
      <c r="AF165" s="110"/>
      <c r="AG165" s="110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0"/>
    </row>
    <row r="166" spans="1:47" s="172" customFormat="1" ht="12.75">
      <c r="A166" s="141">
        <v>164</v>
      </c>
      <c r="B166" s="73" t="s">
        <v>50</v>
      </c>
      <c r="C166" s="73" t="s">
        <v>43</v>
      </c>
      <c r="D166" s="177">
        <v>42886</v>
      </c>
      <c r="E166" s="244">
        <v>2704</v>
      </c>
      <c r="F166" s="416" t="s">
        <v>1707</v>
      </c>
      <c r="G166" s="73" t="s">
        <v>154</v>
      </c>
      <c r="H166" s="96">
        <v>4727.43</v>
      </c>
      <c r="I166" s="103"/>
      <c r="J166" s="96">
        <v>1740.2</v>
      </c>
      <c r="K166" s="68"/>
      <c r="L166" s="96">
        <v>4727.43</v>
      </c>
      <c r="M166" s="96">
        <v>1740.2</v>
      </c>
      <c r="N166" s="74" t="s">
        <v>102</v>
      </c>
      <c r="O166" s="144">
        <v>5</v>
      </c>
      <c r="P166" s="128">
        <v>44</v>
      </c>
      <c r="Q166" s="181">
        <v>0</v>
      </c>
      <c r="R166" s="134" t="s">
        <v>1708</v>
      </c>
      <c r="S166" s="74" t="s">
        <v>648</v>
      </c>
      <c r="T166" s="76" t="s">
        <v>1689</v>
      </c>
      <c r="U166" s="71" t="s">
        <v>1709</v>
      </c>
      <c r="V166" s="183"/>
      <c r="W166" s="190"/>
      <c r="Y166" s="83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</row>
    <row r="167" spans="1:47" s="172" customFormat="1" ht="12.75">
      <c r="A167" s="141">
        <v>165</v>
      </c>
      <c r="B167" s="73" t="s">
        <v>52</v>
      </c>
      <c r="C167" s="73" t="s">
        <v>44</v>
      </c>
      <c r="D167" s="177">
        <v>42888</v>
      </c>
      <c r="E167" s="244">
        <v>5123</v>
      </c>
      <c r="F167" s="416" t="s">
        <v>617</v>
      </c>
      <c r="G167" s="73"/>
      <c r="H167" s="96">
        <v>0</v>
      </c>
      <c r="I167" s="103"/>
      <c r="J167" s="96"/>
      <c r="K167" s="68"/>
      <c r="L167" s="96">
        <v>16365396</v>
      </c>
      <c r="M167" s="96">
        <v>163654</v>
      </c>
      <c r="N167" s="74" t="s">
        <v>1943</v>
      </c>
      <c r="O167" s="144">
        <v>2</v>
      </c>
      <c r="P167" s="128">
        <v>1</v>
      </c>
      <c r="Q167" s="181">
        <v>0</v>
      </c>
      <c r="R167" s="134" t="s">
        <v>1944</v>
      </c>
      <c r="S167" s="74" t="s">
        <v>1945</v>
      </c>
      <c r="T167" s="76" t="s">
        <v>137</v>
      </c>
      <c r="U167" s="71">
        <v>2191</v>
      </c>
      <c r="V167" s="183"/>
      <c r="W167" s="190"/>
      <c r="Y167" s="83" t="s">
        <v>1946</v>
      </c>
      <c r="Z167" s="307">
        <v>17380</v>
      </c>
      <c r="AA167" s="110" t="s">
        <v>109</v>
      </c>
      <c r="AB167" s="307">
        <v>18437</v>
      </c>
      <c r="AC167" s="110" t="s">
        <v>746</v>
      </c>
      <c r="AD167" s="307">
        <v>41677</v>
      </c>
      <c r="AE167" s="110" t="s">
        <v>1947</v>
      </c>
      <c r="AF167" s="307">
        <v>42052</v>
      </c>
      <c r="AG167" s="110" t="s">
        <v>773</v>
      </c>
      <c r="AH167" s="307">
        <v>42488</v>
      </c>
      <c r="AI167" s="110" t="s">
        <v>1948</v>
      </c>
      <c r="AJ167" s="307">
        <v>42593</v>
      </c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0"/>
    </row>
    <row r="168" spans="1:47" s="172" customFormat="1" ht="12.75">
      <c r="A168" s="141">
        <v>166</v>
      </c>
      <c r="B168" s="73" t="s">
        <v>50</v>
      </c>
      <c r="C168" s="73" t="s">
        <v>124</v>
      </c>
      <c r="D168" s="177">
        <v>42892</v>
      </c>
      <c r="E168" s="244">
        <v>164</v>
      </c>
      <c r="F168" s="416" t="s">
        <v>677</v>
      </c>
      <c r="G168" s="73"/>
      <c r="H168" s="96">
        <v>7.09</v>
      </c>
      <c r="I168" s="103"/>
      <c r="J168" s="96">
        <v>450.44</v>
      </c>
      <c r="K168" s="68"/>
      <c r="L168" s="96">
        <v>12874544</v>
      </c>
      <c r="M168" s="96">
        <v>133118</v>
      </c>
      <c r="N168" s="74" t="s">
        <v>1949</v>
      </c>
      <c r="O168" s="144">
        <v>2</v>
      </c>
      <c r="P168" s="128">
        <v>1</v>
      </c>
      <c r="Q168" s="181">
        <v>0</v>
      </c>
      <c r="R168" s="134" t="s">
        <v>1950</v>
      </c>
      <c r="S168" s="74" t="s">
        <v>1951</v>
      </c>
      <c r="T168" s="76" t="s">
        <v>1402</v>
      </c>
      <c r="U168" s="71">
        <v>5108</v>
      </c>
      <c r="V168" s="183"/>
      <c r="W168" s="190"/>
      <c r="Y168" s="83" t="s">
        <v>1952</v>
      </c>
      <c r="Z168" s="307">
        <v>41669</v>
      </c>
      <c r="AA168" s="110"/>
      <c r="AB168" s="110"/>
      <c r="AC168" s="110"/>
      <c r="AD168" s="110"/>
      <c r="AE168" s="110"/>
      <c r="AF168" s="110"/>
      <c r="AG168" s="110"/>
      <c r="AH168" s="110"/>
      <c r="AI168" s="110"/>
      <c r="AJ168" s="110"/>
      <c r="AK168" s="110"/>
      <c r="AL168" s="110"/>
      <c r="AM168" s="110"/>
      <c r="AN168" s="110"/>
      <c r="AO168" s="110"/>
      <c r="AP168" s="110"/>
      <c r="AQ168" s="110"/>
      <c r="AR168" s="110"/>
      <c r="AS168" s="110"/>
      <c r="AT168" s="110"/>
      <c r="AU168" s="110"/>
    </row>
    <row r="169" spans="1:47" s="172" customFormat="1" ht="12.75">
      <c r="A169" s="141">
        <v>168</v>
      </c>
      <c r="B169" s="73" t="s">
        <v>50</v>
      </c>
      <c r="C169" s="73" t="s">
        <v>43</v>
      </c>
      <c r="D169" s="177">
        <v>42892</v>
      </c>
      <c r="E169" s="244">
        <v>6405</v>
      </c>
      <c r="F169" s="416" t="s">
        <v>1632</v>
      </c>
      <c r="G169" s="73"/>
      <c r="H169" s="96">
        <v>519.96</v>
      </c>
      <c r="I169" s="103"/>
      <c r="J169" s="96">
        <v>773.83</v>
      </c>
      <c r="K169" s="68"/>
      <c r="L169" s="96">
        <v>89806971</v>
      </c>
      <c r="M169" s="96">
        <f>1347105-404131</f>
        <v>942974</v>
      </c>
      <c r="N169" s="74" t="s">
        <v>1641</v>
      </c>
      <c r="O169" s="144">
        <v>2</v>
      </c>
      <c r="P169" s="128">
        <v>1</v>
      </c>
      <c r="Q169" s="181">
        <v>0</v>
      </c>
      <c r="R169" s="134" t="s">
        <v>1953</v>
      </c>
      <c r="S169" s="74" t="s">
        <v>1954</v>
      </c>
      <c r="T169" s="76" t="s">
        <v>1955</v>
      </c>
      <c r="U169" s="71">
        <v>1306</v>
      </c>
      <c r="V169" s="183"/>
      <c r="W169" s="190"/>
      <c r="Y169" s="83"/>
      <c r="Z169" s="307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0"/>
    </row>
    <row r="170" spans="1:47" s="172" customFormat="1" ht="12.75">
      <c r="A170" s="141">
        <v>169</v>
      </c>
      <c r="B170" s="73" t="s">
        <v>50</v>
      </c>
      <c r="C170" s="73" t="s">
        <v>43</v>
      </c>
      <c r="D170" s="177">
        <v>42893</v>
      </c>
      <c r="E170" s="244">
        <v>3920</v>
      </c>
      <c r="F170" s="416" t="s">
        <v>617</v>
      </c>
      <c r="G170" s="73"/>
      <c r="H170" s="96">
        <v>3544.03</v>
      </c>
      <c r="I170" s="103"/>
      <c r="J170" s="96">
        <v>517.5</v>
      </c>
      <c r="K170" s="68"/>
      <c r="L170" s="96">
        <f>633879+217500</f>
        <v>851379</v>
      </c>
      <c r="M170" s="96">
        <f>227008-68102</f>
        <v>158906</v>
      </c>
      <c r="N170" s="74" t="s">
        <v>684</v>
      </c>
      <c r="O170" s="144">
        <v>6</v>
      </c>
      <c r="P170" s="128" t="s">
        <v>1956</v>
      </c>
      <c r="Q170" s="181">
        <v>0</v>
      </c>
      <c r="R170" s="134" t="s">
        <v>1957</v>
      </c>
      <c r="S170" s="74" t="s">
        <v>1958</v>
      </c>
      <c r="T170" s="76" t="s">
        <v>1959</v>
      </c>
      <c r="U170" s="71" t="s">
        <v>1960</v>
      </c>
      <c r="V170" s="183"/>
      <c r="W170" s="190"/>
      <c r="Y170" s="83" t="s">
        <v>723</v>
      </c>
      <c r="Z170" s="307">
        <v>41157</v>
      </c>
      <c r="AA170" s="110" t="s">
        <v>725</v>
      </c>
      <c r="AB170" s="307">
        <v>42121</v>
      </c>
      <c r="AC170" s="110"/>
      <c r="AD170" s="110"/>
      <c r="AE170" s="110"/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0"/>
    </row>
    <row r="171" spans="1:47" s="172" customFormat="1" ht="12.75">
      <c r="A171" s="141">
        <v>170</v>
      </c>
      <c r="B171" s="73" t="s">
        <v>50</v>
      </c>
      <c r="C171" s="73" t="s">
        <v>43</v>
      </c>
      <c r="D171" s="177">
        <v>42893</v>
      </c>
      <c r="E171" s="244">
        <v>358</v>
      </c>
      <c r="F171" s="416" t="s">
        <v>1961</v>
      </c>
      <c r="G171" s="73" t="s">
        <v>154</v>
      </c>
      <c r="H171" s="96">
        <v>8503.31</v>
      </c>
      <c r="I171" s="103"/>
      <c r="J171" s="96">
        <v>2591.5</v>
      </c>
      <c r="K171" s="68"/>
      <c r="L171" s="96">
        <v>2032894795</v>
      </c>
      <c r="M171" s="96">
        <f>30091745-9027523</f>
        <v>21064222</v>
      </c>
      <c r="N171" s="74" t="s">
        <v>1962</v>
      </c>
      <c r="O171" s="144">
        <v>5</v>
      </c>
      <c r="P171" s="128" t="s">
        <v>1963</v>
      </c>
      <c r="Q171" s="181">
        <v>0</v>
      </c>
      <c r="R171" s="134" t="s">
        <v>1964</v>
      </c>
      <c r="S171" s="74" t="s">
        <v>1965</v>
      </c>
      <c r="T171" s="76" t="s">
        <v>1966</v>
      </c>
      <c r="U171" s="71" t="s">
        <v>1967</v>
      </c>
      <c r="V171" s="183"/>
      <c r="W171" s="190"/>
      <c r="Y171" s="83"/>
      <c r="Z171" s="307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0"/>
    </row>
    <row r="172" spans="1:47" s="172" customFormat="1" ht="12.75">
      <c r="A172" s="141">
        <v>171</v>
      </c>
      <c r="B172" s="73" t="s">
        <v>52</v>
      </c>
      <c r="C172" s="73" t="s">
        <v>44</v>
      </c>
      <c r="D172" s="177">
        <v>42898</v>
      </c>
      <c r="E172" s="244">
        <v>3927</v>
      </c>
      <c r="F172" s="416" t="s">
        <v>666</v>
      </c>
      <c r="G172" s="73"/>
      <c r="H172" s="96">
        <v>0</v>
      </c>
      <c r="I172" s="103"/>
      <c r="J172" s="96"/>
      <c r="K172" s="68"/>
      <c r="L172" s="96">
        <v>7950199</v>
      </c>
      <c r="M172" s="96">
        <v>79501</v>
      </c>
      <c r="N172" s="74" t="s">
        <v>1968</v>
      </c>
      <c r="O172" s="144"/>
      <c r="P172" s="128">
        <v>1</v>
      </c>
      <c r="Q172" s="181">
        <v>0</v>
      </c>
      <c r="R172" s="134" t="s">
        <v>1969</v>
      </c>
      <c r="S172" s="74" t="s">
        <v>1970</v>
      </c>
      <c r="T172" s="76" t="s">
        <v>596</v>
      </c>
      <c r="U172" s="71" t="s">
        <v>1971</v>
      </c>
      <c r="V172" s="183"/>
      <c r="W172" s="190"/>
      <c r="Y172" s="83" t="s">
        <v>1972</v>
      </c>
      <c r="Z172" s="307">
        <v>41816</v>
      </c>
      <c r="AA172" s="110" t="s">
        <v>1973</v>
      </c>
      <c r="AB172" s="307">
        <v>42507</v>
      </c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</row>
    <row r="173" spans="1:47" s="172" customFormat="1" ht="12.75">
      <c r="A173" s="141">
        <v>172</v>
      </c>
      <c r="B173" s="73" t="s">
        <v>52</v>
      </c>
      <c r="C173" s="73" t="s">
        <v>53</v>
      </c>
      <c r="D173" s="177">
        <v>42898</v>
      </c>
      <c r="E173" s="244">
        <v>752</v>
      </c>
      <c r="F173" s="416" t="s">
        <v>1360</v>
      </c>
      <c r="G173" s="73" t="s">
        <v>660</v>
      </c>
      <c r="H173" s="96">
        <v>24.82</v>
      </c>
      <c r="I173" s="103"/>
      <c r="J173" s="96">
        <v>373.35</v>
      </c>
      <c r="K173" s="68"/>
      <c r="L173" s="96">
        <v>3674204</v>
      </c>
      <c r="M173" s="96">
        <v>55113</v>
      </c>
      <c r="N173" s="74" t="s">
        <v>102</v>
      </c>
      <c r="O173" s="144">
        <v>1</v>
      </c>
      <c r="P173" s="128">
        <v>1</v>
      </c>
      <c r="Q173" s="181">
        <v>0</v>
      </c>
      <c r="R173" s="134" t="s">
        <v>185</v>
      </c>
      <c r="S173" s="74" t="s">
        <v>186</v>
      </c>
      <c r="T173" s="76" t="s">
        <v>187</v>
      </c>
      <c r="U173" s="71">
        <v>680</v>
      </c>
      <c r="V173" s="183"/>
      <c r="W173" s="190"/>
      <c r="Y173" s="83" t="s">
        <v>1974</v>
      </c>
      <c r="Z173" s="307">
        <v>42761</v>
      </c>
      <c r="AA173" s="110"/>
      <c r="AB173" s="307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</row>
    <row r="174" spans="1:47" s="172" customFormat="1" ht="12.75">
      <c r="A174" s="141">
        <v>173</v>
      </c>
      <c r="B174" s="73" t="s">
        <v>50</v>
      </c>
      <c r="C174" s="73" t="s">
        <v>43</v>
      </c>
      <c r="D174" s="177">
        <v>42898</v>
      </c>
      <c r="E174" s="244">
        <v>1411</v>
      </c>
      <c r="F174" s="416" t="s">
        <v>1975</v>
      </c>
      <c r="G174" s="73" t="s">
        <v>154</v>
      </c>
      <c r="H174" s="96">
        <v>8975.54</v>
      </c>
      <c r="I174" s="103"/>
      <c r="J174" s="96">
        <v>2166.45</v>
      </c>
      <c r="K174" s="68"/>
      <c r="L174" s="96">
        <v>1761602309</v>
      </c>
      <c r="M174" s="96">
        <f>26165998-7489800</f>
        <v>18676198</v>
      </c>
      <c r="N174" s="74" t="s">
        <v>102</v>
      </c>
      <c r="O174" s="144">
        <v>7</v>
      </c>
      <c r="P174" s="128">
        <v>70</v>
      </c>
      <c r="Q174" s="181">
        <v>0</v>
      </c>
      <c r="R174" s="134" t="s">
        <v>784</v>
      </c>
      <c r="S174" s="74" t="s">
        <v>1976</v>
      </c>
      <c r="T174" s="76" t="s">
        <v>1977</v>
      </c>
      <c r="U174" s="71" t="s">
        <v>1978</v>
      </c>
      <c r="V174" s="183"/>
      <c r="W174" s="190"/>
      <c r="Y174" s="83"/>
      <c r="Z174" s="307"/>
      <c r="AA174" s="110"/>
      <c r="AB174" s="307"/>
      <c r="AC174" s="110"/>
      <c r="AD174" s="110"/>
      <c r="AE174" s="110"/>
      <c r="AF174" s="110"/>
      <c r="AG174" s="110"/>
      <c r="AH174" s="110"/>
      <c r="AI174" s="110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/>
      <c r="AT174" s="110"/>
      <c r="AU174" s="110"/>
    </row>
    <row r="175" spans="1:47" s="172" customFormat="1" ht="12.75">
      <c r="A175" s="141">
        <v>174</v>
      </c>
      <c r="B175" s="73" t="s">
        <v>50</v>
      </c>
      <c r="C175" s="73" t="s">
        <v>46</v>
      </c>
      <c r="D175" s="177">
        <v>42898</v>
      </c>
      <c r="E175" s="244">
        <v>40</v>
      </c>
      <c r="F175" s="416" t="s">
        <v>1979</v>
      </c>
      <c r="G175" s="73"/>
      <c r="H175" s="96">
        <v>1682.42</v>
      </c>
      <c r="I175" s="103"/>
      <c r="J175" s="96">
        <v>546.5</v>
      </c>
      <c r="K175" s="68"/>
      <c r="L175" s="96">
        <v>80000000</v>
      </c>
      <c r="M175" s="96">
        <v>800000</v>
      </c>
      <c r="N175" s="74" t="s">
        <v>1980</v>
      </c>
      <c r="O175" s="144">
        <v>4</v>
      </c>
      <c r="P175" s="128">
        <v>1</v>
      </c>
      <c r="Q175" s="181">
        <v>0</v>
      </c>
      <c r="R175" s="134" t="s">
        <v>1983</v>
      </c>
      <c r="S175" s="74" t="s">
        <v>1981</v>
      </c>
      <c r="T175" s="76" t="s">
        <v>596</v>
      </c>
      <c r="U175" s="71" t="s">
        <v>1982</v>
      </c>
      <c r="V175" s="183"/>
      <c r="W175" s="190"/>
      <c r="Y175" s="83"/>
      <c r="Z175" s="307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</row>
    <row r="176" spans="1:47" s="172" customFormat="1" ht="12.75">
      <c r="A176" s="141">
        <v>175</v>
      </c>
      <c r="B176" s="73" t="s">
        <v>50</v>
      </c>
      <c r="C176" s="73" t="s">
        <v>46</v>
      </c>
      <c r="D176" s="177">
        <v>42902</v>
      </c>
      <c r="E176" s="244">
        <v>1456</v>
      </c>
      <c r="F176" s="416" t="s">
        <v>666</v>
      </c>
      <c r="G176" s="73" t="s">
        <v>154</v>
      </c>
      <c r="H176" s="96">
        <v>181.86</v>
      </c>
      <c r="I176" s="103"/>
      <c r="J176" s="96">
        <v>408</v>
      </c>
      <c r="K176" s="68"/>
      <c r="L176" s="96">
        <v>9805121</v>
      </c>
      <c r="M176" s="96">
        <v>118552</v>
      </c>
      <c r="N176" s="74" t="s">
        <v>102</v>
      </c>
      <c r="O176" s="144">
        <v>2</v>
      </c>
      <c r="P176" s="128">
        <v>1</v>
      </c>
      <c r="Q176" s="181">
        <v>0</v>
      </c>
      <c r="R176" s="134" t="s">
        <v>1984</v>
      </c>
      <c r="S176" s="74" t="s">
        <v>1985</v>
      </c>
      <c r="T176" s="76" t="s">
        <v>112</v>
      </c>
      <c r="U176" s="71">
        <v>1107</v>
      </c>
      <c r="V176" s="183"/>
      <c r="W176" s="190"/>
      <c r="Y176" s="83" t="s">
        <v>1986</v>
      </c>
      <c r="Z176" s="307">
        <v>26636</v>
      </c>
      <c r="AA176" s="110" t="s">
        <v>1987</v>
      </c>
      <c r="AB176" s="110">
        <v>2003</v>
      </c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0"/>
    </row>
    <row r="177" spans="1:47" s="172" customFormat="1" ht="12.75">
      <c r="A177" s="141">
        <v>176</v>
      </c>
      <c r="B177" s="73" t="s">
        <v>50</v>
      </c>
      <c r="C177" s="73" t="s">
        <v>43</v>
      </c>
      <c r="D177" s="177">
        <v>42902</v>
      </c>
      <c r="E177" s="244">
        <v>6133</v>
      </c>
      <c r="F177" s="416" t="s">
        <v>1988</v>
      </c>
      <c r="G177" s="73" t="s">
        <v>154</v>
      </c>
      <c r="H177" s="96">
        <v>7555.57</v>
      </c>
      <c r="I177" s="103"/>
      <c r="J177" s="96">
        <v>2348.56</v>
      </c>
      <c r="K177" s="68"/>
      <c r="L177" s="96">
        <v>1900821223</v>
      </c>
      <c r="M177" s="96">
        <f>27671434-8301430</f>
        <v>19370004</v>
      </c>
      <c r="N177" s="74" t="s">
        <v>102</v>
      </c>
      <c r="O177" s="144">
        <v>6</v>
      </c>
      <c r="P177" s="128">
        <v>75</v>
      </c>
      <c r="Q177" s="181">
        <v>0</v>
      </c>
      <c r="R177" s="134" t="s">
        <v>814</v>
      </c>
      <c r="S177" s="74" t="s">
        <v>1989</v>
      </c>
      <c r="T177" s="76" t="s">
        <v>1990</v>
      </c>
      <c r="U177" s="71" t="s">
        <v>1991</v>
      </c>
      <c r="V177" s="183"/>
      <c r="W177" s="190"/>
      <c r="Y177" s="83"/>
      <c r="Z177" s="110"/>
      <c r="AA177" s="110"/>
      <c r="AB177" s="110"/>
      <c r="AC177" s="110"/>
      <c r="AD177" s="110"/>
      <c r="AE177" s="110"/>
      <c r="AF177" s="110"/>
      <c r="AG177" s="110"/>
      <c r="AH177" s="110"/>
      <c r="AI177" s="110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0"/>
    </row>
    <row r="178" spans="1:47" s="172" customFormat="1" ht="12.75">
      <c r="A178" s="141">
        <v>177</v>
      </c>
      <c r="B178" s="73" t="s">
        <v>50</v>
      </c>
      <c r="C178" s="73" t="s">
        <v>43</v>
      </c>
      <c r="D178" s="177">
        <v>42902</v>
      </c>
      <c r="E178" s="244">
        <v>40</v>
      </c>
      <c r="F178" s="416" t="s">
        <v>1992</v>
      </c>
      <c r="G178" s="73" t="s">
        <v>154</v>
      </c>
      <c r="H178" s="96">
        <v>21645.26</v>
      </c>
      <c r="I178" s="103"/>
      <c r="J178" s="96">
        <v>2212.3</v>
      </c>
      <c r="K178" s="68"/>
      <c r="L178" s="96">
        <v>5107219073</v>
      </c>
      <c r="M178" s="96">
        <f>73542767-22062830</f>
        <v>51479937</v>
      </c>
      <c r="N178" s="74" t="s">
        <v>102</v>
      </c>
      <c r="O178" s="144">
        <v>18</v>
      </c>
      <c r="P178" s="128">
        <v>198</v>
      </c>
      <c r="Q178" s="181">
        <v>0</v>
      </c>
      <c r="R178" s="134" t="s">
        <v>324</v>
      </c>
      <c r="S178" s="74" t="s">
        <v>1993</v>
      </c>
      <c r="T178" s="76" t="s">
        <v>596</v>
      </c>
      <c r="U178" s="71" t="s">
        <v>1994</v>
      </c>
      <c r="V178" s="183"/>
      <c r="W178" s="190"/>
      <c r="Y178" s="83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</row>
    <row r="179" spans="1:47" s="172" customFormat="1" ht="12.75">
      <c r="A179" s="141">
        <v>178</v>
      </c>
      <c r="B179" s="73" t="s">
        <v>52</v>
      </c>
      <c r="C179" s="73" t="s">
        <v>44</v>
      </c>
      <c r="D179" s="177">
        <v>42905</v>
      </c>
      <c r="E179" s="244">
        <v>3941</v>
      </c>
      <c r="F179" s="416" t="s">
        <v>1995</v>
      </c>
      <c r="G179" s="73"/>
      <c r="H179" s="96">
        <v>0</v>
      </c>
      <c r="I179" s="103"/>
      <c r="J179" s="96"/>
      <c r="K179" s="68"/>
      <c r="L179" s="96">
        <v>20249205</v>
      </c>
      <c r="M179" s="96">
        <v>202492</v>
      </c>
      <c r="N179" s="74" t="s">
        <v>1390</v>
      </c>
      <c r="O179" s="144">
        <v>2</v>
      </c>
      <c r="P179" s="128">
        <v>1</v>
      </c>
      <c r="Q179" s="181"/>
      <c r="R179" s="134" t="s">
        <v>1996</v>
      </c>
      <c r="S179" s="74" t="s">
        <v>1997</v>
      </c>
      <c r="T179" s="76" t="s">
        <v>596</v>
      </c>
      <c r="U179" s="71" t="s">
        <v>1998</v>
      </c>
      <c r="V179" s="183"/>
      <c r="W179" s="190"/>
      <c r="Y179" s="83" t="s">
        <v>1999</v>
      </c>
      <c r="Z179" s="307">
        <v>34424</v>
      </c>
      <c r="AA179" s="110" t="s">
        <v>2000</v>
      </c>
      <c r="AB179" s="307">
        <v>34796</v>
      </c>
      <c r="AC179" s="110" t="s">
        <v>2001</v>
      </c>
      <c r="AD179" s="307">
        <v>34844</v>
      </c>
      <c r="AE179" s="110"/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</row>
    <row r="180" spans="1:47" s="172" customFormat="1" ht="12.75">
      <c r="A180" s="141">
        <v>179</v>
      </c>
      <c r="B180" s="73" t="s">
        <v>50</v>
      </c>
      <c r="C180" s="73" t="s">
        <v>43</v>
      </c>
      <c r="D180" s="177">
        <v>42907</v>
      </c>
      <c r="E180" s="244">
        <v>849</v>
      </c>
      <c r="F180" s="416" t="s">
        <v>2002</v>
      </c>
      <c r="G180" s="73" t="s">
        <v>154</v>
      </c>
      <c r="H180" s="96">
        <v>8847.87</v>
      </c>
      <c r="I180" s="103"/>
      <c r="J180" s="96">
        <v>2416.84</v>
      </c>
      <c r="K180" s="68"/>
      <c r="L180" s="96">
        <v>2117555177</v>
      </c>
      <c r="M180" s="96">
        <f>31312997-9393899</f>
        <v>21919098</v>
      </c>
      <c r="N180" s="74" t="s">
        <v>102</v>
      </c>
      <c r="O180" s="144">
        <v>5</v>
      </c>
      <c r="P180" s="128">
        <v>56</v>
      </c>
      <c r="Q180" s="181">
        <v>0</v>
      </c>
      <c r="R180" s="134" t="s">
        <v>2003</v>
      </c>
      <c r="S180" s="74" t="s">
        <v>2004</v>
      </c>
      <c r="T180" s="76" t="s">
        <v>2005</v>
      </c>
      <c r="U180" s="71" t="s">
        <v>2006</v>
      </c>
      <c r="V180" s="183"/>
      <c r="W180" s="190"/>
      <c r="Y180" s="83"/>
      <c r="Z180" s="110"/>
      <c r="AA180" s="110"/>
      <c r="AB180" s="110"/>
      <c r="AC180" s="110"/>
      <c r="AD180" s="110"/>
      <c r="AE180" s="110"/>
      <c r="AF180" s="110"/>
      <c r="AG180" s="110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</row>
    <row r="181" spans="1:47" s="172" customFormat="1" ht="12.75">
      <c r="A181" s="141">
        <v>180</v>
      </c>
      <c r="B181" s="73" t="s">
        <v>23</v>
      </c>
      <c r="C181" s="73" t="s">
        <v>234</v>
      </c>
      <c r="D181" s="177">
        <v>42909</v>
      </c>
      <c r="E181" s="244">
        <v>5909</v>
      </c>
      <c r="F181" s="416" t="s">
        <v>2007</v>
      </c>
      <c r="G181" s="73"/>
      <c r="H181" s="96">
        <v>98</v>
      </c>
      <c r="I181" s="103"/>
      <c r="J181" s="96">
        <v>701.25</v>
      </c>
      <c r="K181" s="68"/>
      <c r="L181" s="96">
        <v>16830520</v>
      </c>
      <c r="M181" s="96">
        <v>252458</v>
      </c>
      <c r="N181" s="74" t="s">
        <v>2008</v>
      </c>
      <c r="O181" s="144">
        <v>2</v>
      </c>
      <c r="P181" s="128">
        <v>1</v>
      </c>
      <c r="Q181" s="181">
        <v>0</v>
      </c>
      <c r="R181" s="134" t="s">
        <v>2009</v>
      </c>
      <c r="S181" s="74" t="s">
        <v>1089</v>
      </c>
      <c r="T181" s="76" t="s">
        <v>1237</v>
      </c>
      <c r="U181" s="71">
        <v>3074</v>
      </c>
      <c r="V181" s="183"/>
      <c r="W181" s="190"/>
      <c r="Y181" s="81" t="s">
        <v>2010</v>
      </c>
      <c r="Z181" s="253">
        <v>37405</v>
      </c>
      <c r="AA181" s="110" t="s">
        <v>109</v>
      </c>
      <c r="AB181" s="307">
        <v>37557</v>
      </c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</row>
    <row r="182" spans="1:47" s="172" customFormat="1" ht="12.75">
      <c r="A182" s="141">
        <v>181</v>
      </c>
      <c r="B182" s="73" t="s">
        <v>52</v>
      </c>
      <c r="C182" s="73" t="s">
        <v>44</v>
      </c>
      <c r="D182" s="177">
        <v>42909</v>
      </c>
      <c r="E182" s="244">
        <v>3935</v>
      </c>
      <c r="F182" s="416" t="s">
        <v>466</v>
      </c>
      <c r="G182" s="73"/>
      <c r="H182" s="96">
        <v>0</v>
      </c>
      <c r="I182" s="103"/>
      <c r="J182" s="96"/>
      <c r="K182" s="68"/>
      <c r="L182" s="96">
        <v>7022117</v>
      </c>
      <c r="M182" s="96">
        <v>70221</v>
      </c>
      <c r="N182" s="74" t="s">
        <v>2011</v>
      </c>
      <c r="O182" s="144">
        <v>1</v>
      </c>
      <c r="P182" s="128">
        <v>1</v>
      </c>
      <c r="Q182" s="181">
        <v>0</v>
      </c>
      <c r="R182" s="134" t="s">
        <v>2012</v>
      </c>
      <c r="S182" s="74" t="s">
        <v>2013</v>
      </c>
      <c r="T182" s="76" t="s">
        <v>739</v>
      </c>
      <c r="U182" s="71" t="s">
        <v>2014</v>
      </c>
      <c r="V182" s="183"/>
      <c r="W182" s="190"/>
      <c r="Y182" s="81" t="s">
        <v>746</v>
      </c>
      <c r="Z182" s="253">
        <v>41331</v>
      </c>
      <c r="AA182" s="110" t="s">
        <v>775</v>
      </c>
      <c r="AB182" s="307">
        <v>42193</v>
      </c>
      <c r="AC182" s="110"/>
      <c r="AD182" s="110"/>
      <c r="AE182" s="110"/>
      <c r="AF182" s="110"/>
      <c r="AG182" s="110"/>
      <c r="AH182" s="110"/>
      <c r="AI182" s="110"/>
      <c r="AJ182" s="110"/>
      <c r="AK182" s="110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0"/>
    </row>
    <row r="183" spans="1:47" s="172" customFormat="1" ht="12.75">
      <c r="A183" s="141">
        <v>182</v>
      </c>
      <c r="B183" s="73" t="s">
        <v>52</v>
      </c>
      <c r="C183" s="73" t="s">
        <v>53</v>
      </c>
      <c r="D183" s="177">
        <v>42909</v>
      </c>
      <c r="E183" s="244">
        <v>3941</v>
      </c>
      <c r="F183" s="416" t="s">
        <v>2015</v>
      </c>
      <c r="G183" s="73"/>
      <c r="H183" s="96">
        <v>0</v>
      </c>
      <c r="I183" s="103"/>
      <c r="J183" s="96"/>
      <c r="K183" s="68"/>
      <c r="L183" s="96">
        <v>3762970</v>
      </c>
      <c r="M183" s="96">
        <v>37630</v>
      </c>
      <c r="N183" s="74" t="s">
        <v>2019</v>
      </c>
      <c r="O183" s="144">
        <v>1</v>
      </c>
      <c r="P183" s="128">
        <v>1</v>
      </c>
      <c r="Q183" s="181">
        <v>0</v>
      </c>
      <c r="R183" s="134" t="s">
        <v>2016</v>
      </c>
      <c r="S183" s="74" t="s">
        <v>2017</v>
      </c>
      <c r="T183" s="76" t="s">
        <v>2018</v>
      </c>
      <c r="U183" s="71">
        <v>45</v>
      </c>
      <c r="V183" s="183"/>
      <c r="W183" s="190"/>
      <c r="Y183" s="83"/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</row>
    <row r="184" spans="1:47" s="172" customFormat="1" ht="12.75">
      <c r="A184" s="141">
        <v>183</v>
      </c>
      <c r="B184" s="73" t="s">
        <v>50</v>
      </c>
      <c r="C184" s="73" t="s">
        <v>124</v>
      </c>
      <c r="D184" s="177">
        <v>42909</v>
      </c>
      <c r="E184" s="244">
        <v>51</v>
      </c>
      <c r="F184" s="416" t="s">
        <v>617</v>
      </c>
      <c r="G184" s="73"/>
      <c r="H184" s="96">
        <v>12324.07</v>
      </c>
      <c r="I184" s="103"/>
      <c r="J184" s="96">
        <v>30759.5</v>
      </c>
      <c r="K184" s="68"/>
      <c r="L184" s="96">
        <v>32279359</v>
      </c>
      <c r="M184" s="96">
        <v>484190</v>
      </c>
      <c r="N184" s="74" t="s">
        <v>1080</v>
      </c>
      <c r="O184" s="144"/>
      <c r="P184" s="128">
        <v>1</v>
      </c>
      <c r="Q184" s="181">
        <v>0</v>
      </c>
      <c r="R184" s="134" t="s">
        <v>2020</v>
      </c>
      <c r="S184" s="74" t="s">
        <v>2021</v>
      </c>
      <c r="T184" s="76" t="s">
        <v>833</v>
      </c>
      <c r="U184" s="71">
        <v>105</v>
      </c>
      <c r="V184" s="183"/>
      <c r="W184" s="190"/>
      <c r="Y184" s="83" t="s">
        <v>2026</v>
      </c>
      <c r="Z184" s="307">
        <v>41334</v>
      </c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</row>
    <row r="185" spans="1:47" s="172" customFormat="1" ht="12.75">
      <c r="A185" s="141">
        <v>184</v>
      </c>
      <c r="B185" s="73" t="s">
        <v>50</v>
      </c>
      <c r="C185" s="73" t="s">
        <v>124</v>
      </c>
      <c r="D185" s="177">
        <v>42909</v>
      </c>
      <c r="E185" s="244">
        <v>469</v>
      </c>
      <c r="F185" s="416" t="s">
        <v>273</v>
      </c>
      <c r="G185" s="73" t="s">
        <v>154</v>
      </c>
      <c r="H185" s="96">
        <v>7685.93</v>
      </c>
      <c r="I185" s="103"/>
      <c r="J185" s="96">
        <v>1970</v>
      </c>
      <c r="K185" s="68"/>
      <c r="L185" s="96">
        <v>37876005</v>
      </c>
      <c r="M185" s="96">
        <v>245488</v>
      </c>
      <c r="N185" s="74" t="s">
        <v>102</v>
      </c>
      <c r="O185" s="144">
        <v>5</v>
      </c>
      <c r="P185" s="128">
        <v>64</v>
      </c>
      <c r="Q185" s="181">
        <v>0</v>
      </c>
      <c r="R185" s="134" t="s">
        <v>2022</v>
      </c>
      <c r="S185" s="74" t="s">
        <v>2023</v>
      </c>
      <c r="T185" s="76" t="s">
        <v>2024</v>
      </c>
      <c r="U185" s="71">
        <v>258</v>
      </c>
      <c r="V185" s="183"/>
      <c r="W185" s="190"/>
      <c r="Y185" s="83" t="s">
        <v>2025</v>
      </c>
      <c r="Z185" s="307">
        <v>42359</v>
      </c>
      <c r="AA185" s="110"/>
      <c r="AB185" s="307"/>
      <c r="AC185" s="110"/>
      <c r="AD185" s="110"/>
      <c r="AE185" s="110"/>
      <c r="AF185" s="110"/>
      <c r="AG185" s="110"/>
      <c r="AH185" s="110"/>
      <c r="AI185" s="110"/>
      <c r="AJ185" s="110"/>
      <c r="AK185" s="110"/>
      <c r="AL185" s="110"/>
      <c r="AM185" s="110"/>
      <c r="AN185" s="110"/>
      <c r="AO185" s="110"/>
      <c r="AP185" s="110"/>
      <c r="AQ185" s="110"/>
      <c r="AR185" s="110"/>
      <c r="AS185" s="110"/>
      <c r="AT185" s="110"/>
      <c r="AU185" s="110"/>
    </row>
    <row r="186" spans="1:47" s="172" customFormat="1" ht="12.75">
      <c r="A186" s="141">
        <v>185</v>
      </c>
      <c r="B186" s="73" t="s">
        <v>50</v>
      </c>
      <c r="C186" s="73" t="s">
        <v>43</v>
      </c>
      <c r="D186" s="177">
        <v>42914</v>
      </c>
      <c r="E186" s="244">
        <v>5469</v>
      </c>
      <c r="F186" s="416" t="s">
        <v>2027</v>
      </c>
      <c r="G186" s="73" t="s">
        <v>154</v>
      </c>
      <c r="H186" s="96">
        <v>6361.78</v>
      </c>
      <c r="I186" s="103"/>
      <c r="J186" s="96">
        <v>2225.03</v>
      </c>
      <c r="K186" s="68"/>
      <c r="L186" s="96">
        <v>1242786447</v>
      </c>
      <c r="M186" s="96">
        <f>18641797-5592539</f>
        <v>13049258</v>
      </c>
      <c r="N186" s="74" t="s">
        <v>102</v>
      </c>
      <c r="O186" s="144">
        <v>5</v>
      </c>
      <c r="P186" s="128">
        <v>56</v>
      </c>
      <c r="Q186" s="181">
        <v>0</v>
      </c>
      <c r="R186" s="134" t="s">
        <v>886</v>
      </c>
      <c r="S186" s="74" t="s">
        <v>2028</v>
      </c>
      <c r="T186" s="76" t="s">
        <v>888</v>
      </c>
      <c r="U186" s="71" t="s">
        <v>2029</v>
      </c>
      <c r="V186" s="183"/>
      <c r="W186" s="190"/>
      <c r="Y186" s="83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0"/>
    </row>
    <row r="187" spans="1:47" s="172" customFormat="1" ht="12.75">
      <c r="A187" s="141">
        <v>186</v>
      </c>
      <c r="B187" s="73" t="s">
        <v>50</v>
      </c>
      <c r="C187" s="73" t="s">
        <v>124</v>
      </c>
      <c r="D187" s="177">
        <v>42914</v>
      </c>
      <c r="E187" s="244">
        <v>6101</v>
      </c>
      <c r="F187" s="416" t="s">
        <v>2030</v>
      </c>
      <c r="G187" s="73" t="s">
        <v>154</v>
      </c>
      <c r="H187" s="96">
        <v>10050.69</v>
      </c>
      <c r="I187" s="103"/>
      <c r="J187" s="96">
        <v>2322.7</v>
      </c>
      <c r="K187" s="68"/>
      <c r="L187" s="96">
        <v>207282272</v>
      </c>
      <c r="M187" s="96">
        <v>1334166</v>
      </c>
      <c r="N187" s="74" t="s">
        <v>102</v>
      </c>
      <c r="O187" s="144">
        <v>11</v>
      </c>
      <c r="P187" s="128">
        <v>98</v>
      </c>
      <c r="Q187" s="181">
        <v>0</v>
      </c>
      <c r="R187" s="134" t="s">
        <v>202</v>
      </c>
      <c r="S187" s="74" t="s">
        <v>203</v>
      </c>
      <c r="T187" s="76" t="s">
        <v>1801</v>
      </c>
      <c r="U187" s="71">
        <v>363</v>
      </c>
      <c r="V187" s="183"/>
      <c r="W187" s="190"/>
      <c r="Y187" s="83" t="s">
        <v>2031</v>
      </c>
      <c r="Z187" s="307">
        <v>42389</v>
      </c>
      <c r="AA187" s="110"/>
      <c r="AB187" s="110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10"/>
      <c r="AN187" s="110"/>
      <c r="AO187" s="110"/>
      <c r="AP187" s="110"/>
      <c r="AQ187" s="110"/>
      <c r="AR187" s="110"/>
      <c r="AS187" s="110"/>
      <c r="AT187" s="110"/>
      <c r="AU187" s="110"/>
    </row>
    <row r="188" spans="1:47" s="172" customFormat="1" ht="12.75">
      <c r="A188" s="141">
        <v>187</v>
      </c>
      <c r="B188" s="73" t="s">
        <v>50</v>
      </c>
      <c r="C188" s="73" t="s">
        <v>124</v>
      </c>
      <c r="D188" s="177">
        <v>42914</v>
      </c>
      <c r="E188" s="244">
        <v>5311</v>
      </c>
      <c r="F188" s="416" t="s">
        <v>617</v>
      </c>
      <c r="G188" s="73"/>
      <c r="H188" s="96">
        <v>24</v>
      </c>
      <c r="I188" s="103"/>
      <c r="J188" s="96">
        <v>379.35</v>
      </c>
      <c r="K188" s="68"/>
      <c r="L188" s="96">
        <v>2558350</v>
      </c>
      <c r="M188" s="96">
        <v>25583</v>
      </c>
      <c r="N188" s="74" t="s">
        <v>2032</v>
      </c>
      <c r="O188" s="144">
        <v>1</v>
      </c>
      <c r="P188" s="128">
        <v>1</v>
      </c>
      <c r="Q188" s="181">
        <v>0</v>
      </c>
      <c r="R188" s="134" t="s">
        <v>2033</v>
      </c>
      <c r="S188" s="74" t="s">
        <v>213</v>
      </c>
      <c r="T188" s="76" t="s">
        <v>2034</v>
      </c>
      <c r="U188" s="71">
        <v>1203</v>
      </c>
      <c r="V188" s="183"/>
      <c r="W188" s="190"/>
      <c r="Y188" s="83" t="s">
        <v>2035</v>
      </c>
      <c r="Z188" s="307">
        <v>40247</v>
      </c>
      <c r="AA188" s="110"/>
      <c r="AB188" s="110"/>
      <c r="AC188" s="110"/>
      <c r="AD188" s="110"/>
      <c r="AE188" s="110"/>
      <c r="AF188" s="110"/>
      <c r="AG188" s="110"/>
      <c r="AH188" s="110"/>
      <c r="AI188" s="110"/>
      <c r="AJ188" s="110"/>
      <c r="AK188" s="110"/>
      <c r="AL188" s="110"/>
      <c r="AM188" s="110"/>
      <c r="AN188" s="110"/>
      <c r="AO188" s="110"/>
      <c r="AP188" s="110"/>
      <c r="AQ188" s="110"/>
      <c r="AR188" s="110"/>
      <c r="AS188" s="110"/>
      <c r="AT188" s="110"/>
      <c r="AU188" s="110"/>
    </row>
    <row r="189" spans="1:47" s="172" customFormat="1" ht="12.75">
      <c r="A189" s="141">
        <v>188</v>
      </c>
      <c r="B189" s="73" t="s">
        <v>52</v>
      </c>
      <c r="C189" s="73" t="s">
        <v>44</v>
      </c>
      <c r="D189" s="177">
        <v>42914</v>
      </c>
      <c r="E189" s="244">
        <v>731</v>
      </c>
      <c r="F189" s="416" t="s">
        <v>466</v>
      </c>
      <c r="G189" s="73"/>
      <c r="H189" s="96">
        <v>0</v>
      </c>
      <c r="I189" s="103"/>
      <c r="J189" s="96"/>
      <c r="K189" s="68"/>
      <c r="L189" s="96">
        <v>880000</v>
      </c>
      <c r="M189" s="96">
        <v>8800</v>
      </c>
      <c r="N189" s="121" t="s">
        <v>1641</v>
      </c>
      <c r="O189" s="144">
        <v>0</v>
      </c>
      <c r="P189" s="128">
        <v>1</v>
      </c>
      <c r="Q189" s="181">
        <v>0</v>
      </c>
      <c r="R189" s="134" t="s">
        <v>2036</v>
      </c>
      <c r="S189" s="74" t="s">
        <v>2037</v>
      </c>
      <c r="T189" s="76" t="s">
        <v>2038</v>
      </c>
      <c r="U189" s="71">
        <v>3199</v>
      </c>
      <c r="V189" s="183"/>
      <c r="W189" s="190"/>
      <c r="Y189" s="83" t="s">
        <v>2039</v>
      </c>
      <c r="Z189" s="307">
        <v>38734</v>
      </c>
      <c r="AA189" s="110" t="s">
        <v>1270</v>
      </c>
      <c r="AB189" s="307">
        <v>38758</v>
      </c>
      <c r="AC189" s="110"/>
      <c r="AD189" s="110"/>
      <c r="AE189" s="110"/>
      <c r="AF189" s="110"/>
      <c r="AG189" s="110"/>
      <c r="AH189" s="110"/>
      <c r="AI189" s="110"/>
      <c r="AJ189" s="110"/>
      <c r="AK189" s="110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0"/>
    </row>
    <row r="190" spans="1:47" s="172" customFormat="1" ht="12.75">
      <c r="A190" s="141">
        <v>189</v>
      </c>
      <c r="B190" s="73" t="s">
        <v>52</v>
      </c>
      <c r="C190" s="73" t="s">
        <v>53</v>
      </c>
      <c r="D190" s="177">
        <v>42914</v>
      </c>
      <c r="E190" s="244">
        <v>1223</v>
      </c>
      <c r="F190" s="416" t="s">
        <v>267</v>
      </c>
      <c r="G190" s="73"/>
      <c r="H190" s="96">
        <v>49.4</v>
      </c>
      <c r="I190" s="103"/>
      <c r="J190" s="96"/>
      <c r="K190" s="68"/>
      <c r="L190" s="96">
        <v>17765765</v>
      </c>
      <c r="M190" s="96">
        <v>312314</v>
      </c>
      <c r="N190" s="74" t="s">
        <v>1641</v>
      </c>
      <c r="O190" s="144">
        <v>0</v>
      </c>
      <c r="P190" s="128">
        <v>1</v>
      </c>
      <c r="Q190" s="181">
        <v>0</v>
      </c>
      <c r="R190" s="134" t="s">
        <v>2040</v>
      </c>
      <c r="S190" s="74" t="s">
        <v>2041</v>
      </c>
      <c r="T190" s="76" t="s">
        <v>1710</v>
      </c>
      <c r="U190" s="71">
        <v>2224</v>
      </c>
      <c r="V190" s="183"/>
      <c r="W190" s="190"/>
      <c r="Y190" s="83" t="s">
        <v>1417</v>
      </c>
      <c r="Z190" s="307">
        <v>11153</v>
      </c>
      <c r="AA190" s="110" t="s">
        <v>1649</v>
      </c>
      <c r="AB190" s="307">
        <v>39146</v>
      </c>
      <c r="AC190" s="110" t="s">
        <v>2042</v>
      </c>
      <c r="AD190" s="307">
        <v>36130</v>
      </c>
      <c r="AE190" s="110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</row>
    <row r="191" spans="1:47" s="172" customFormat="1" ht="12.75">
      <c r="A191" s="141">
        <v>190</v>
      </c>
      <c r="B191" s="73" t="s">
        <v>23</v>
      </c>
      <c r="C191" s="73" t="s">
        <v>79</v>
      </c>
      <c r="D191" s="177">
        <v>42916</v>
      </c>
      <c r="E191" s="244">
        <v>6432</v>
      </c>
      <c r="F191" s="416" t="s">
        <v>2043</v>
      </c>
      <c r="G191" s="73"/>
      <c r="H191" s="96">
        <v>11.27</v>
      </c>
      <c r="I191" s="103"/>
      <c r="J191" s="96">
        <v>62.22</v>
      </c>
      <c r="K191" s="68"/>
      <c r="L191" s="96">
        <v>1946543</v>
      </c>
      <c r="M191" s="96">
        <v>29198</v>
      </c>
      <c r="N191" s="74" t="s">
        <v>102</v>
      </c>
      <c r="O191" s="144">
        <v>1</v>
      </c>
      <c r="P191" s="128">
        <v>1</v>
      </c>
      <c r="Q191" s="181">
        <v>0</v>
      </c>
      <c r="R191" s="134" t="s">
        <v>2044</v>
      </c>
      <c r="S191" s="74" t="s">
        <v>2045</v>
      </c>
      <c r="T191" s="76" t="s">
        <v>1050</v>
      </c>
      <c r="U191" s="71" t="s">
        <v>2046</v>
      </c>
      <c r="V191" s="183"/>
      <c r="W191" s="190"/>
      <c r="Y191" s="83" t="s">
        <v>2047</v>
      </c>
      <c r="Z191" s="307">
        <v>23641</v>
      </c>
      <c r="AA191" s="110" t="s">
        <v>109</v>
      </c>
      <c r="AB191" s="307">
        <v>28545</v>
      </c>
      <c r="AC191" s="110"/>
      <c r="AD191" s="307"/>
      <c r="AE191" s="110"/>
      <c r="AF191" s="110"/>
      <c r="AG191" s="110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</row>
    <row r="192" spans="1:47" s="172" customFormat="1" ht="12.75">
      <c r="A192" s="141">
        <v>191</v>
      </c>
      <c r="B192" s="73" t="s">
        <v>52</v>
      </c>
      <c r="C192" s="73" t="s">
        <v>44</v>
      </c>
      <c r="D192" s="177">
        <v>42920</v>
      </c>
      <c r="E192" s="244">
        <v>3921</v>
      </c>
      <c r="F192" s="416" t="s">
        <v>2159</v>
      </c>
      <c r="G192" s="73"/>
      <c r="H192" s="96">
        <v>0</v>
      </c>
      <c r="I192" s="103"/>
      <c r="J192" s="96">
        <v>37683.91</v>
      </c>
      <c r="K192" s="68"/>
      <c r="L192" s="96">
        <v>6292725</v>
      </c>
      <c r="M192" s="96">
        <v>62927</v>
      </c>
      <c r="N192" s="74" t="s">
        <v>1390</v>
      </c>
      <c r="O192" s="144">
        <v>0</v>
      </c>
      <c r="P192" s="128">
        <v>1</v>
      </c>
      <c r="Q192" s="181">
        <v>0</v>
      </c>
      <c r="R192" s="134" t="s">
        <v>2160</v>
      </c>
      <c r="S192" s="74" t="s">
        <v>2161</v>
      </c>
      <c r="T192" s="76" t="s">
        <v>596</v>
      </c>
      <c r="U192" s="71" t="s">
        <v>2162</v>
      </c>
      <c r="V192" s="183"/>
      <c r="W192" s="190"/>
      <c r="Y192" s="83" t="s">
        <v>2163</v>
      </c>
      <c r="Z192" s="307">
        <v>41304</v>
      </c>
      <c r="AA192" s="110" t="s">
        <v>657</v>
      </c>
      <c r="AB192" s="307">
        <v>42579</v>
      </c>
      <c r="AC192" s="110"/>
      <c r="AD192" s="307"/>
      <c r="AE192" s="110"/>
      <c r="AF192" s="110"/>
      <c r="AG192" s="110"/>
      <c r="AH192" s="110"/>
      <c r="AI192" s="110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0"/>
    </row>
    <row r="193" spans="1:47" s="172" customFormat="1" ht="12.75">
      <c r="A193" s="141">
        <v>192</v>
      </c>
      <c r="B193" s="73" t="s">
        <v>52</v>
      </c>
      <c r="C193" s="73" t="s">
        <v>44</v>
      </c>
      <c r="D193" s="177">
        <v>42920</v>
      </c>
      <c r="E193" s="244">
        <v>5141</v>
      </c>
      <c r="F193" s="416" t="s">
        <v>2164</v>
      </c>
      <c r="G193" s="73"/>
      <c r="H193" s="96">
        <v>25.04</v>
      </c>
      <c r="I193" s="103"/>
      <c r="J193" s="96"/>
      <c r="K193" s="68"/>
      <c r="L193" s="96">
        <v>7468556</v>
      </c>
      <c r="M193" s="96">
        <v>137588</v>
      </c>
      <c r="N193" s="74" t="s">
        <v>2165</v>
      </c>
      <c r="O193" s="144">
        <v>0</v>
      </c>
      <c r="P193" s="128">
        <v>1</v>
      </c>
      <c r="Q193" s="181">
        <v>0</v>
      </c>
      <c r="R193" s="134" t="s">
        <v>2166</v>
      </c>
      <c r="S193" s="74" t="s">
        <v>2167</v>
      </c>
      <c r="T193" s="76" t="s">
        <v>171</v>
      </c>
      <c r="U193" s="71">
        <v>3488</v>
      </c>
      <c r="V193" s="183"/>
      <c r="W193" s="190"/>
      <c r="Y193" s="83" t="s">
        <v>2168</v>
      </c>
      <c r="Z193" s="307">
        <v>17896</v>
      </c>
      <c r="AA193" s="309" t="s">
        <v>2169</v>
      </c>
      <c r="AB193" s="307">
        <v>31678</v>
      </c>
      <c r="AC193" s="110" t="s">
        <v>2170</v>
      </c>
      <c r="AD193" s="307">
        <v>39335</v>
      </c>
      <c r="AE193" s="110"/>
      <c r="AF193" s="110"/>
      <c r="AG193" s="110"/>
      <c r="AH193" s="110"/>
      <c r="AI193" s="110"/>
      <c r="AJ193" s="110"/>
      <c r="AK193" s="110"/>
      <c r="AL193" s="110"/>
      <c r="AM193" s="110"/>
      <c r="AN193" s="110"/>
      <c r="AO193" s="110"/>
      <c r="AP193" s="110"/>
      <c r="AQ193" s="110"/>
      <c r="AR193" s="110"/>
      <c r="AS193" s="110"/>
      <c r="AT193" s="110"/>
      <c r="AU193" s="110"/>
    </row>
    <row r="194" spans="1:47" s="172" customFormat="1" ht="12.75">
      <c r="A194" s="141">
        <v>193</v>
      </c>
      <c r="B194" s="73" t="s">
        <v>23</v>
      </c>
      <c r="C194" s="73" t="s">
        <v>79</v>
      </c>
      <c r="D194" s="177">
        <v>42920</v>
      </c>
      <c r="E194" s="244">
        <v>5867</v>
      </c>
      <c r="F194" s="416" t="s">
        <v>911</v>
      </c>
      <c r="G194" s="73"/>
      <c r="H194" s="96">
        <v>132.11</v>
      </c>
      <c r="I194" s="103"/>
      <c r="J194" s="96">
        <v>200</v>
      </c>
      <c r="K194" s="68"/>
      <c r="L194" s="96">
        <v>9324794</v>
      </c>
      <c r="M194" s="96">
        <v>139871</v>
      </c>
      <c r="N194" s="74" t="s">
        <v>102</v>
      </c>
      <c r="O194" s="144">
        <v>1</v>
      </c>
      <c r="P194" s="128">
        <v>1</v>
      </c>
      <c r="Q194" s="181">
        <v>0</v>
      </c>
      <c r="R194" s="134" t="s">
        <v>2171</v>
      </c>
      <c r="S194" s="74" t="s">
        <v>2172</v>
      </c>
      <c r="T194" s="76" t="s">
        <v>2173</v>
      </c>
      <c r="U194" s="71">
        <v>1021</v>
      </c>
      <c r="V194" s="183"/>
      <c r="W194" s="190"/>
      <c r="Y194" s="83"/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10"/>
      <c r="AU194" s="110"/>
    </row>
    <row r="195" spans="1:47" s="172" customFormat="1" ht="12.75">
      <c r="A195" s="141">
        <v>194</v>
      </c>
      <c r="B195" s="73" t="s">
        <v>23</v>
      </c>
      <c r="C195" s="73" t="s">
        <v>234</v>
      </c>
      <c r="D195" s="177">
        <v>42920</v>
      </c>
      <c r="E195" s="244">
        <v>5417</v>
      </c>
      <c r="F195" s="416" t="s">
        <v>466</v>
      </c>
      <c r="G195" s="73"/>
      <c r="H195" s="96">
        <v>464.27</v>
      </c>
      <c r="I195" s="103"/>
      <c r="J195" s="96">
        <v>459</v>
      </c>
      <c r="K195" s="68"/>
      <c r="L195" s="96">
        <v>21947403</v>
      </c>
      <c r="M195" s="96">
        <v>329211</v>
      </c>
      <c r="N195" s="74" t="s">
        <v>1189</v>
      </c>
      <c r="O195" s="144">
        <v>2</v>
      </c>
      <c r="P195" s="128">
        <v>1</v>
      </c>
      <c r="Q195" s="181">
        <v>0</v>
      </c>
      <c r="R195" s="134" t="s">
        <v>2181</v>
      </c>
      <c r="S195" s="74" t="s">
        <v>1089</v>
      </c>
      <c r="T195" s="76" t="s">
        <v>739</v>
      </c>
      <c r="U195" s="71">
        <v>1879</v>
      </c>
      <c r="V195" s="183"/>
      <c r="W195" s="190"/>
      <c r="Y195" s="83" t="s">
        <v>2182</v>
      </c>
      <c r="Z195" s="307">
        <v>32667</v>
      </c>
      <c r="AA195" s="309" t="s">
        <v>2183</v>
      </c>
      <c r="AB195" s="307">
        <v>33080</v>
      </c>
      <c r="AC195" s="110" t="s">
        <v>2184</v>
      </c>
      <c r="AD195" s="307">
        <v>38373</v>
      </c>
      <c r="AE195" s="110" t="s">
        <v>2185</v>
      </c>
      <c r="AF195" s="307">
        <v>38400</v>
      </c>
      <c r="AG195" s="110"/>
      <c r="AH195" s="110"/>
      <c r="AI195" s="110"/>
      <c r="AJ195" s="110"/>
      <c r="AK195" s="110"/>
      <c r="AL195" s="110"/>
      <c r="AM195" s="110"/>
      <c r="AN195" s="110"/>
      <c r="AO195" s="110"/>
      <c r="AP195" s="110"/>
      <c r="AQ195" s="110"/>
      <c r="AR195" s="110"/>
      <c r="AS195" s="110"/>
      <c r="AT195" s="110"/>
      <c r="AU195" s="110"/>
    </row>
    <row r="196" spans="1:47" s="172" customFormat="1" ht="12.75">
      <c r="A196" s="141">
        <v>195</v>
      </c>
      <c r="B196" s="73" t="s">
        <v>52</v>
      </c>
      <c r="C196" s="73" t="s">
        <v>44</v>
      </c>
      <c r="D196" s="177">
        <v>42921</v>
      </c>
      <c r="E196" s="244">
        <v>5743</v>
      </c>
      <c r="F196" s="416" t="s">
        <v>1315</v>
      </c>
      <c r="G196" s="73"/>
      <c r="H196" s="96">
        <v>0</v>
      </c>
      <c r="I196" s="103"/>
      <c r="J196" s="96">
        <v>1821</v>
      </c>
      <c r="K196" s="68"/>
      <c r="L196" s="96">
        <v>390500</v>
      </c>
      <c r="M196" s="96">
        <v>3905</v>
      </c>
      <c r="N196" s="74" t="s">
        <v>2186</v>
      </c>
      <c r="O196" s="144">
        <v>0</v>
      </c>
      <c r="P196" s="128">
        <v>1</v>
      </c>
      <c r="Q196" s="181">
        <v>0</v>
      </c>
      <c r="R196" s="134" t="s">
        <v>2187</v>
      </c>
      <c r="S196" s="74" t="s">
        <v>2188</v>
      </c>
      <c r="T196" s="76" t="s">
        <v>1812</v>
      </c>
      <c r="U196" s="71">
        <v>580</v>
      </c>
      <c r="V196" s="183"/>
      <c r="W196" s="190"/>
      <c r="Y196" s="83" t="s">
        <v>2189</v>
      </c>
      <c r="Z196" s="307">
        <v>13498</v>
      </c>
      <c r="AA196" s="110" t="s">
        <v>2190</v>
      </c>
      <c r="AB196" s="307">
        <v>32141</v>
      </c>
      <c r="AC196" s="110"/>
      <c r="AD196" s="110"/>
      <c r="AE196" s="110"/>
      <c r="AF196" s="110"/>
      <c r="AG196" s="110"/>
      <c r="AH196" s="110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</row>
    <row r="197" spans="1:47" s="172" customFormat="1" ht="12.75">
      <c r="A197" s="141">
        <v>196</v>
      </c>
      <c r="B197" s="73" t="s">
        <v>52</v>
      </c>
      <c r="C197" s="73" t="s">
        <v>44</v>
      </c>
      <c r="D197" s="177">
        <v>42921</v>
      </c>
      <c r="E197" s="244">
        <v>6263</v>
      </c>
      <c r="F197" s="416" t="s">
        <v>1389</v>
      </c>
      <c r="G197" s="73"/>
      <c r="H197" s="96">
        <v>80.9</v>
      </c>
      <c r="I197" s="103"/>
      <c r="J197" s="96">
        <v>174.65</v>
      </c>
      <c r="K197" s="68"/>
      <c r="L197" s="96">
        <v>13828965</v>
      </c>
      <c r="M197" s="96">
        <v>207434</v>
      </c>
      <c r="N197" s="74" t="s">
        <v>102</v>
      </c>
      <c r="O197" s="144">
        <v>0</v>
      </c>
      <c r="P197" s="128">
        <v>1</v>
      </c>
      <c r="Q197" s="181">
        <v>0</v>
      </c>
      <c r="R197" s="134" t="s">
        <v>2191</v>
      </c>
      <c r="S197" s="74" t="s">
        <v>2192</v>
      </c>
      <c r="T197" s="76" t="s">
        <v>2193</v>
      </c>
      <c r="U197" s="71">
        <v>1430</v>
      </c>
      <c r="V197" s="183"/>
      <c r="W197" s="190"/>
      <c r="Y197" s="83" t="s">
        <v>2194</v>
      </c>
      <c r="Z197" s="307">
        <v>25521</v>
      </c>
      <c r="AA197" s="110" t="s">
        <v>109</v>
      </c>
      <c r="AB197" s="307">
        <v>27509</v>
      </c>
      <c r="AC197" s="110" t="s">
        <v>761</v>
      </c>
      <c r="AD197" s="307">
        <v>32126</v>
      </c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</row>
    <row r="198" spans="1:47" s="172" customFormat="1" ht="12.75">
      <c r="A198" s="141">
        <v>197</v>
      </c>
      <c r="B198" s="73" t="s">
        <v>52</v>
      </c>
      <c r="C198" s="73" t="s">
        <v>44</v>
      </c>
      <c r="D198" s="177">
        <v>42921</v>
      </c>
      <c r="E198" s="244">
        <v>6135</v>
      </c>
      <c r="F198" s="416" t="s">
        <v>617</v>
      </c>
      <c r="G198" s="73"/>
      <c r="H198" s="96">
        <v>0</v>
      </c>
      <c r="I198" s="103"/>
      <c r="J198" s="96">
        <v>2124.18</v>
      </c>
      <c r="K198" s="68"/>
      <c r="L198" s="96">
        <v>67696200</v>
      </c>
      <c r="M198" s="96">
        <v>676962</v>
      </c>
      <c r="N198" s="74" t="s">
        <v>2195</v>
      </c>
      <c r="O198" s="144">
        <v>0</v>
      </c>
      <c r="P198" s="128">
        <v>1</v>
      </c>
      <c r="Q198" s="181">
        <v>0</v>
      </c>
      <c r="R198" s="134" t="s">
        <v>2196</v>
      </c>
      <c r="S198" s="74" t="s">
        <v>2197</v>
      </c>
      <c r="T198" s="76" t="s">
        <v>590</v>
      </c>
      <c r="U198" s="71">
        <v>1135</v>
      </c>
      <c r="V198" s="183"/>
      <c r="W198" s="190"/>
      <c r="Y198" s="83" t="s">
        <v>2198</v>
      </c>
      <c r="Z198" s="307">
        <v>35843</v>
      </c>
      <c r="AA198" s="110" t="s">
        <v>2199</v>
      </c>
      <c r="AB198" s="307">
        <v>36536</v>
      </c>
      <c r="AC198" s="307"/>
      <c r="AD198" s="110"/>
      <c r="AE198" s="110"/>
      <c r="AF198" s="110"/>
      <c r="AG198" s="110"/>
      <c r="AH198" s="110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</row>
    <row r="199" spans="1:47" s="172" customFormat="1" ht="12.75">
      <c r="A199" s="141">
        <v>198</v>
      </c>
      <c r="B199" s="73" t="s">
        <v>50</v>
      </c>
      <c r="C199" s="73" t="s">
        <v>54</v>
      </c>
      <c r="D199" s="177">
        <v>42921</v>
      </c>
      <c r="E199" s="244">
        <v>1213</v>
      </c>
      <c r="F199" s="416" t="s">
        <v>456</v>
      </c>
      <c r="G199" s="73"/>
      <c r="H199" s="96">
        <v>120</v>
      </c>
      <c r="I199" s="103"/>
      <c r="J199" s="96">
        <v>336</v>
      </c>
      <c r="K199" s="68"/>
      <c r="L199" s="96">
        <v>17638702</v>
      </c>
      <c r="M199" s="96">
        <v>255206</v>
      </c>
      <c r="N199" s="74" t="s">
        <v>1390</v>
      </c>
      <c r="O199" s="144">
        <v>3</v>
      </c>
      <c r="P199" s="128">
        <v>1</v>
      </c>
      <c r="Q199" s="181">
        <v>0</v>
      </c>
      <c r="R199" s="134" t="s">
        <v>2200</v>
      </c>
      <c r="S199" s="74" t="s">
        <v>2201</v>
      </c>
      <c r="T199" s="76" t="s">
        <v>2202</v>
      </c>
      <c r="U199" s="71">
        <v>136</v>
      </c>
      <c r="V199" s="183"/>
      <c r="W199" s="190"/>
      <c r="Y199" s="83"/>
      <c r="Z199" s="110"/>
      <c r="AA199" s="110"/>
      <c r="AB199" s="110"/>
      <c r="AC199" s="110"/>
      <c r="AD199" s="110"/>
      <c r="AE199" s="110"/>
      <c r="AF199" s="110"/>
      <c r="AG199" s="110"/>
      <c r="AH199" s="110"/>
      <c r="AI199" s="110"/>
      <c r="AJ199" s="110"/>
      <c r="AK199" s="110"/>
      <c r="AL199" s="110"/>
      <c r="AM199" s="110"/>
      <c r="AN199" s="110"/>
      <c r="AO199" s="110"/>
      <c r="AP199" s="110"/>
      <c r="AQ199" s="110"/>
      <c r="AR199" s="110"/>
      <c r="AS199" s="110"/>
      <c r="AT199" s="110"/>
      <c r="AU199" s="110"/>
    </row>
    <row r="200" spans="1:47" s="172" customFormat="1" ht="12.75">
      <c r="A200" s="141">
        <v>199</v>
      </c>
      <c r="B200" s="73" t="s">
        <v>50</v>
      </c>
      <c r="C200" s="73" t="s">
        <v>43</v>
      </c>
      <c r="D200" s="177">
        <v>42923</v>
      </c>
      <c r="E200" s="244">
        <v>2851</v>
      </c>
      <c r="F200" s="416" t="s">
        <v>1315</v>
      </c>
      <c r="G200" s="73" t="s">
        <v>154</v>
      </c>
      <c r="H200" s="96">
        <v>919.97</v>
      </c>
      <c r="I200" s="103"/>
      <c r="J200" s="96">
        <v>585.89</v>
      </c>
      <c r="K200" s="68"/>
      <c r="L200" s="96">
        <v>221639130</v>
      </c>
      <c r="M200" s="96">
        <f>3355337-1006601</f>
        <v>2348736</v>
      </c>
      <c r="N200" s="74" t="s">
        <v>102</v>
      </c>
      <c r="O200" s="144">
        <v>3</v>
      </c>
      <c r="P200" s="128">
        <v>1</v>
      </c>
      <c r="Q200" s="181">
        <v>0</v>
      </c>
      <c r="R200" s="134" t="s">
        <v>2203</v>
      </c>
      <c r="S200" s="74" t="s">
        <v>2204</v>
      </c>
      <c r="T200" s="76" t="s">
        <v>1683</v>
      </c>
      <c r="U200" s="155">
        <v>4610</v>
      </c>
      <c r="V200" s="183"/>
      <c r="W200" s="190"/>
      <c r="Y200" s="83"/>
      <c r="Z200" s="110"/>
      <c r="AA200" s="110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0"/>
    </row>
    <row r="201" spans="1:47" s="172" customFormat="1" ht="12.75">
      <c r="A201" s="141">
        <v>200</v>
      </c>
      <c r="B201" s="73" t="s">
        <v>50</v>
      </c>
      <c r="C201" s="73" t="s">
        <v>54</v>
      </c>
      <c r="D201" s="177">
        <v>42923</v>
      </c>
      <c r="E201" s="244">
        <v>841</v>
      </c>
      <c r="F201" s="416" t="s">
        <v>736</v>
      </c>
      <c r="G201" s="73"/>
      <c r="H201" s="96">
        <v>2452.56</v>
      </c>
      <c r="I201" s="103"/>
      <c r="J201" s="96">
        <v>10057.66</v>
      </c>
      <c r="K201" s="68"/>
      <c r="L201" s="96">
        <v>432685311</v>
      </c>
      <c r="M201" s="96">
        <v>4511410</v>
      </c>
      <c r="N201" s="74" t="s">
        <v>2205</v>
      </c>
      <c r="O201" s="144">
        <v>3</v>
      </c>
      <c r="P201" s="128">
        <v>1</v>
      </c>
      <c r="Q201" s="181">
        <v>0</v>
      </c>
      <c r="R201" s="134" t="s">
        <v>2206</v>
      </c>
      <c r="S201" s="74" t="s">
        <v>2207</v>
      </c>
      <c r="T201" s="76" t="s">
        <v>2208</v>
      </c>
      <c r="U201" s="71">
        <v>781</v>
      </c>
      <c r="V201" s="183"/>
      <c r="W201" s="190"/>
      <c r="Y201" s="83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0"/>
    </row>
    <row r="202" spans="1:47" s="172" customFormat="1" ht="12.75">
      <c r="A202" s="141">
        <v>201</v>
      </c>
      <c r="B202" s="73" t="s">
        <v>50</v>
      </c>
      <c r="C202" s="73" t="s">
        <v>124</v>
      </c>
      <c r="D202" s="177">
        <v>42928</v>
      </c>
      <c r="E202" s="244">
        <v>943</v>
      </c>
      <c r="F202" s="416" t="s">
        <v>2209</v>
      </c>
      <c r="G202" s="73" t="s">
        <v>154</v>
      </c>
      <c r="H202" s="96">
        <v>10240.72</v>
      </c>
      <c r="I202" s="103"/>
      <c r="J202" s="96">
        <v>2006.9</v>
      </c>
      <c r="K202" s="68"/>
      <c r="L202" s="96">
        <v>43137500</v>
      </c>
      <c r="M202" s="96">
        <v>8688182</v>
      </c>
      <c r="N202" s="74" t="s">
        <v>102</v>
      </c>
      <c r="O202" s="144">
        <v>8</v>
      </c>
      <c r="P202" s="128">
        <v>119</v>
      </c>
      <c r="Q202" s="181">
        <v>0</v>
      </c>
      <c r="R202" s="134" t="s">
        <v>2210</v>
      </c>
      <c r="S202" s="74" t="s">
        <v>2211</v>
      </c>
      <c r="T202" s="76" t="s">
        <v>2212</v>
      </c>
      <c r="U202" s="71" t="s">
        <v>2213</v>
      </c>
      <c r="V202" s="183"/>
      <c r="W202" s="190"/>
      <c r="Y202" s="83" t="s">
        <v>2214</v>
      </c>
      <c r="Z202" s="307">
        <v>42366</v>
      </c>
      <c r="AA202" s="110" t="s">
        <v>2215</v>
      </c>
      <c r="AB202" s="307">
        <v>42544</v>
      </c>
      <c r="AC202" s="110"/>
      <c r="AD202" s="110"/>
      <c r="AE202" s="110"/>
      <c r="AF202" s="110"/>
      <c r="AG202" s="110"/>
      <c r="AH202" s="110"/>
      <c r="AI202" s="110"/>
      <c r="AJ202" s="110"/>
      <c r="AK202" s="110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0"/>
    </row>
    <row r="203" spans="1:47" s="172" customFormat="1" ht="12.75">
      <c r="A203" s="141">
        <v>202</v>
      </c>
      <c r="B203" s="73" t="s">
        <v>23</v>
      </c>
      <c r="C203" s="128" t="s">
        <v>139</v>
      </c>
      <c r="D203" s="177">
        <v>42928</v>
      </c>
      <c r="E203" s="244">
        <v>5152</v>
      </c>
      <c r="F203" s="416" t="s">
        <v>659</v>
      </c>
      <c r="G203" s="73"/>
      <c r="H203" s="96">
        <v>361.14</v>
      </c>
      <c r="I203" s="103"/>
      <c r="J203" s="96">
        <v>750</v>
      </c>
      <c r="K203" s="68"/>
      <c r="L203" s="96">
        <v>62375739</v>
      </c>
      <c r="M203" s="96">
        <v>935636</v>
      </c>
      <c r="N203" s="74" t="s">
        <v>102</v>
      </c>
      <c r="O203" s="144">
        <v>0</v>
      </c>
      <c r="P203" s="128">
        <v>1</v>
      </c>
      <c r="Q203" s="181">
        <v>0</v>
      </c>
      <c r="R203" s="134" t="s">
        <v>2216</v>
      </c>
      <c r="S203" s="74" t="s">
        <v>2217</v>
      </c>
      <c r="T203" s="76" t="s">
        <v>1010</v>
      </c>
      <c r="U203" s="71">
        <v>206</v>
      </c>
      <c r="V203" s="183"/>
      <c r="W203" s="190"/>
      <c r="Y203" s="83"/>
      <c r="Z203" s="110"/>
      <c r="AA203" s="110"/>
      <c r="AB203" s="110"/>
      <c r="AC203" s="110"/>
      <c r="AD203" s="110"/>
      <c r="AE203" s="110"/>
      <c r="AF203" s="110"/>
      <c r="AG203" s="110"/>
      <c r="AH203" s="110"/>
      <c r="AI203" s="110"/>
      <c r="AJ203" s="110"/>
      <c r="AK203" s="110"/>
      <c r="AL203" s="110"/>
      <c r="AM203" s="110"/>
      <c r="AN203" s="110"/>
      <c r="AO203" s="110"/>
      <c r="AP203" s="110"/>
      <c r="AQ203" s="110"/>
      <c r="AR203" s="110"/>
      <c r="AS203" s="110"/>
      <c r="AT203" s="110"/>
      <c r="AU203" s="110"/>
    </row>
    <row r="204" spans="1:47" s="172" customFormat="1" ht="12.75">
      <c r="A204" s="141">
        <v>203</v>
      </c>
      <c r="B204" s="73" t="s">
        <v>52</v>
      </c>
      <c r="C204" s="73" t="s">
        <v>53</v>
      </c>
      <c r="D204" s="177">
        <v>42928</v>
      </c>
      <c r="E204" s="244">
        <v>2751</v>
      </c>
      <c r="F204" s="416" t="s">
        <v>456</v>
      </c>
      <c r="G204" s="73"/>
      <c r="H204" s="96">
        <v>6.25</v>
      </c>
      <c r="I204" s="103"/>
      <c r="J204" s="96">
        <v>352</v>
      </c>
      <c r="K204" s="68"/>
      <c r="L204" s="96">
        <v>2310632</v>
      </c>
      <c r="M204" s="96">
        <v>127381</v>
      </c>
      <c r="N204" s="74" t="s">
        <v>2218</v>
      </c>
      <c r="O204" s="144">
        <v>0</v>
      </c>
      <c r="P204" s="128">
        <v>1</v>
      </c>
      <c r="Q204" s="181">
        <v>2</v>
      </c>
      <c r="R204" s="134" t="s">
        <v>2219</v>
      </c>
      <c r="S204" s="74" t="s">
        <v>2220</v>
      </c>
      <c r="T204" s="76" t="s">
        <v>500</v>
      </c>
      <c r="U204" s="71">
        <v>2203</v>
      </c>
      <c r="V204" s="183"/>
      <c r="W204" s="190"/>
      <c r="Y204" s="83" t="s">
        <v>2221</v>
      </c>
      <c r="Z204" s="307">
        <v>21191</v>
      </c>
      <c r="AA204" s="110" t="s">
        <v>2222</v>
      </c>
      <c r="AB204" s="307">
        <v>23162</v>
      </c>
      <c r="AC204" s="110"/>
      <c r="AD204" s="110"/>
      <c r="AE204" s="110"/>
      <c r="AF204" s="110"/>
      <c r="AG204" s="110"/>
      <c r="AH204" s="110"/>
      <c r="AI204" s="110"/>
      <c r="AJ204" s="110"/>
      <c r="AK204" s="110"/>
      <c r="AL204" s="110"/>
      <c r="AM204" s="110"/>
      <c r="AN204" s="110"/>
      <c r="AO204" s="110"/>
      <c r="AP204" s="110"/>
      <c r="AQ204" s="110"/>
      <c r="AR204" s="110"/>
      <c r="AS204" s="110"/>
      <c r="AT204" s="110"/>
      <c r="AU204" s="110"/>
    </row>
    <row r="205" spans="1:47" s="172" customFormat="1" ht="12.75">
      <c r="A205" s="141">
        <v>204</v>
      </c>
      <c r="B205" s="73" t="s">
        <v>50</v>
      </c>
      <c r="C205" s="73" t="s">
        <v>43</v>
      </c>
      <c r="D205" s="177">
        <v>42928</v>
      </c>
      <c r="E205" s="244">
        <v>39</v>
      </c>
      <c r="F205" s="416" t="s">
        <v>2223</v>
      </c>
      <c r="G205" s="73" t="s">
        <v>154</v>
      </c>
      <c r="H205" s="96">
        <v>12935.72</v>
      </c>
      <c r="I205" s="103"/>
      <c r="J205" s="96">
        <v>1466.3</v>
      </c>
      <c r="K205" s="68"/>
      <c r="L205" s="96">
        <v>3097372883</v>
      </c>
      <c r="M205" s="96">
        <f>43898752-13169626</f>
        <v>30729126</v>
      </c>
      <c r="N205" s="74" t="s">
        <v>102</v>
      </c>
      <c r="O205" s="144">
        <v>16</v>
      </c>
      <c r="P205" s="128">
        <v>155</v>
      </c>
      <c r="Q205" s="128">
        <v>0</v>
      </c>
      <c r="R205" s="134" t="s">
        <v>1501</v>
      </c>
      <c r="S205" s="74" t="s">
        <v>2224</v>
      </c>
      <c r="T205" s="76" t="s">
        <v>1133</v>
      </c>
      <c r="U205" s="71" t="s">
        <v>2225</v>
      </c>
      <c r="V205" s="183"/>
      <c r="W205" s="190"/>
      <c r="Y205" s="83"/>
      <c r="Z205" s="307"/>
      <c r="AA205" s="110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10"/>
      <c r="AU205" s="110"/>
    </row>
    <row r="206" spans="1:47" s="172" customFormat="1" ht="12.75">
      <c r="A206" s="141">
        <v>205</v>
      </c>
      <c r="B206" s="73" t="s">
        <v>52</v>
      </c>
      <c r="C206" s="73" t="s">
        <v>53</v>
      </c>
      <c r="D206" s="177">
        <v>42929</v>
      </c>
      <c r="E206" s="244">
        <v>2669</v>
      </c>
      <c r="F206" s="416" t="s">
        <v>1019</v>
      </c>
      <c r="G206" s="73" t="s">
        <v>660</v>
      </c>
      <c r="H206" s="96">
        <v>16</v>
      </c>
      <c r="I206" s="103"/>
      <c r="J206" s="96">
        <v>230</v>
      </c>
      <c r="K206" s="68"/>
      <c r="L206" s="96">
        <v>12958296</v>
      </c>
      <c r="M206" s="96">
        <v>148336</v>
      </c>
      <c r="N206" s="74" t="s">
        <v>102</v>
      </c>
      <c r="O206" s="144">
        <v>2</v>
      </c>
      <c r="P206" s="128">
        <v>1</v>
      </c>
      <c r="Q206" s="128">
        <v>0</v>
      </c>
      <c r="R206" s="134" t="s">
        <v>2226</v>
      </c>
      <c r="S206" s="74" t="s">
        <v>2227</v>
      </c>
      <c r="T206" s="76" t="s">
        <v>2228</v>
      </c>
      <c r="U206" s="71">
        <v>5329</v>
      </c>
      <c r="V206" s="183"/>
      <c r="W206" s="190"/>
      <c r="Y206" s="83" t="s">
        <v>2229</v>
      </c>
      <c r="Z206" s="307">
        <v>22651</v>
      </c>
      <c r="AA206" s="110" t="s">
        <v>109</v>
      </c>
      <c r="AB206" s="307">
        <v>24169</v>
      </c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10"/>
      <c r="AU206" s="110"/>
    </row>
    <row r="207" spans="1:47" s="172" customFormat="1" ht="12.75">
      <c r="A207" s="141">
        <v>206</v>
      </c>
      <c r="B207" s="73" t="s">
        <v>23</v>
      </c>
      <c r="C207" s="73" t="s">
        <v>139</v>
      </c>
      <c r="D207" s="177">
        <v>42929</v>
      </c>
      <c r="E207" s="244">
        <v>5309</v>
      </c>
      <c r="F207" s="416" t="s">
        <v>1019</v>
      </c>
      <c r="G207" s="73"/>
      <c r="H207" s="96">
        <v>345</v>
      </c>
      <c r="I207" s="103"/>
      <c r="J207" s="96">
        <v>661</v>
      </c>
      <c r="K207" s="68"/>
      <c r="L207" s="96">
        <v>59588055</v>
      </c>
      <c r="M207" s="96">
        <v>893820</v>
      </c>
      <c r="N207" s="74" t="s">
        <v>2230</v>
      </c>
      <c r="O207" s="144">
        <v>3</v>
      </c>
      <c r="P207" s="128">
        <v>1</v>
      </c>
      <c r="Q207" s="128">
        <v>0</v>
      </c>
      <c r="R207" s="134" t="s">
        <v>2231</v>
      </c>
      <c r="S207" s="74" t="s">
        <v>1362</v>
      </c>
      <c r="T207" s="76" t="s">
        <v>2034</v>
      </c>
      <c r="U207" s="71">
        <v>1095</v>
      </c>
      <c r="V207" s="183"/>
      <c r="W207" s="190"/>
      <c r="Y207" s="83"/>
      <c r="Z207" s="110"/>
      <c r="AA207" s="110"/>
      <c r="AB207" s="110"/>
      <c r="AC207" s="110"/>
      <c r="AD207" s="110"/>
      <c r="AE207" s="110"/>
      <c r="AF207" s="110"/>
      <c r="AG207" s="110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0"/>
    </row>
    <row r="208" spans="1:47" s="172" customFormat="1" ht="12.75">
      <c r="A208" s="141">
        <v>207</v>
      </c>
      <c r="B208" s="73" t="s">
        <v>23</v>
      </c>
      <c r="C208" s="73" t="s">
        <v>139</v>
      </c>
      <c r="D208" s="177">
        <v>42930</v>
      </c>
      <c r="E208" s="244">
        <v>5813</v>
      </c>
      <c r="F208" s="416" t="s">
        <v>726</v>
      </c>
      <c r="G208" s="73"/>
      <c r="H208" s="96">
        <v>239.67</v>
      </c>
      <c r="I208" s="103"/>
      <c r="J208" s="96">
        <v>641.13</v>
      </c>
      <c r="K208" s="68"/>
      <c r="L208" s="96">
        <v>41395563</v>
      </c>
      <c r="M208" s="96">
        <v>620933</v>
      </c>
      <c r="N208" s="74" t="s">
        <v>102</v>
      </c>
      <c r="O208" s="144">
        <v>0</v>
      </c>
      <c r="P208" s="128">
        <v>1</v>
      </c>
      <c r="Q208" s="128">
        <v>0</v>
      </c>
      <c r="R208" s="134" t="s">
        <v>2232</v>
      </c>
      <c r="S208" s="74" t="s">
        <v>2233</v>
      </c>
      <c r="T208" s="76" t="s">
        <v>2234</v>
      </c>
      <c r="U208" s="71">
        <v>626</v>
      </c>
      <c r="V208" s="183"/>
      <c r="W208" s="190"/>
      <c r="Y208" s="83"/>
      <c r="Z208" s="307"/>
      <c r="AA208" s="110"/>
      <c r="AB208" s="307"/>
      <c r="AC208" s="110"/>
      <c r="AD208" s="110"/>
      <c r="AE208" s="110"/>
      <c r="AF208" s="110"/>
      <c r="AG208" s="110"/>
      <c r="AH208" s="110"/>
      <c r="AI208" s="110"/>
      <c r="AJ208" s="110"/>
      <c r="AK208" s="110"/>
      <c r="AL208" s="110"/>
      <c r="AM208" s="110"/>
      <c r="AN208" s="110"/>
      <c r="AO208" s="110"/>
      <c r="AP208" s="110"/>
      <c r="AQ208" s="110"/>
      <c r="AR208" s="110"/>
      <c r="AS208" s="110"/>
      <c r="AT208" s="110"/>
      <c r="AU208" s="110"/>
    </row>
    <row r="209" spans="1:47" s="172" customFormat="1" ht="12.75">
      <c r="A209" s="141">
        <v>208</v>
      </c>
      <c r="B209" s="73" t="s">
        <v>23</v>
      </c>
      <c r="C209" s="73" t="s">
        <v>81</v>
      </c>
      <c r="D209" s="177" t="s">
        <v>2235</v>
      </c>
      <c r="E209" s="244">
        <v>3929</v>
      </c>
      <c r="F209" s="416" t="s">
        <v>1098</v>
      </c>
      <c r="G209" s="73"/>
      <c r="H209" s="96">
        <v>46.21</v>
      </c>
      <c r="I209" s="103"/>
      <c r="J209" s="96">
        <v>228.75</v>
      </c>
      <c r="K209" s="68"/>
      <c r="L209" s="96">
        <v>7841236</v>
      </c>
      <c r="M209" s="96">
        <v>117619</v>
      </c>
      <c r="N209" s="74" t="s">
        <v>2236</v>
      </c>
      <c r="O209" s="144">
        <v>2</v>
      </c>
      <c r="P209" s="128">
        <v>1</v>
      </c>
      <c r="Q209" s="128">
        <v>0</v>
      </c>
      <c r="R209" s="134" t="s">
        <v>2237</v>
      </c>
      <c r="S209" s="74" t="s">
        <v>2238</v>
      </c>
      <c r="T209" s="76" t="s">
        <v>2239</v>
      </c>
      <c r="U209" s="71">
        <v>56</v>
      </c>
      <c r="V209" s="183"/>
      <c r="W209" s="190"/>
      <c r="Y209" s="83"/>
      <c r="Z209" s="307"/>
      <c r="AA209" s="110"/>
      <c r="AB209" s="307"/>
      <c r="AC209" s="110"/>
      <c r="AD209" s="307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10"/>
      <c r="AU209" s="110"/>
    </row>
    <row r="210" spans="1:47" s="172" customFormat="1" ht="12.75">
      <c r="A210" s="141">
        <v>209</v>
      </c>
      <c r="B210" s="73" t="s">
        <v>50</v>
      </c>
      <c r="C210" s="73" t="s">
        <v>43</v>
      </c>
      <c r="D210" s="177">
        <v>42933</v>
      </c>
      <c r="E210" s="244">
        <v>529</v>
      </c>
      <c r="F210" s="416" t="s">
        <v>2240</v>
      </c>
      <c r="G210" s="73" t="s">
        <v>154</v>
      </c>
      <c r="H210" s="96">
        <v>14847.32</v>
      </c>
      <c r="I210" s="103"/>
      <c r="J210" s="96">
        <v>2549.85</v>
      </c>
      <c r="K210" s="68"/>
      <c r="L210" s="96">
        <v>3570997775</v>
      </c>
      <c r="M210" s="96">
        <f>51887050-15566115</f>
        <v>36320935</v>
      </c>
      <c r="N210" s="74" t="s">
        <v>102</v>
      </c>
      <c r="O210" s="144">
        <v>15</v>
      </c>
      <c r="P210" s="128">
        <v>103</v>
      </c>
      <c r="Q210" s="128">
        <v>0</v>
      </c>
      <c r="R210" s="134" t="s">
        <v>784</v>
      </c>
      <c r="S210" s="74" t="s">
        <v>2241</v>
      </c>
      <c r="T210" s="76" t="s">
        <v>2242</v>
      </c>
      <c r="U210" s="71" t="s">
        <v>2243</v>
      </c>
      <c r="V210" s="183"/>
      <c r="W210" s="190"/>
      <c r="Y210" s="83"/>
      <c r="Z210" s="307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10"/>
      <c r="AU210" s="110"/>
    </row>
    <row r="211" spans="1:47" s="172" customFormat="1" ht="12.75">
      <c r="A211" s="141">
        <v>210</v>
      </c>
      <c r="B211" s="73" t="s">
        <v>50</v>
      </c>
      <c r="C211" s="73" t="s">
        <v>43</v>
      </c>
      <c r="D211" s="177">
        <v>42934</v>
      </c>
      <c r="E211" s="244">
        <v>852</v>
      </c>
      <c r="F211" s="416" t="s">
        <v>2244</v>
      </c>
      <c r="G211" s="73" t="s">
        <v>154</v>
      </c>
      <c r="H211" s="96">
        <v>5787.56</v>
      </c>
      <c r="I211" s="103"/>
      <c r="J211" s="96">
        <v>1708.04</v>
      </c>
      <c r="K211" s="68"/>
      <c r="L211" s="96">
        <v>1384659257</v>
      </c>
      <c r="M211" s="96">
        <v>20473432</v>
      </c>
      <c r="N211" s="74" t="s">
        <v>102</v>
      </c>
      <c r="O211" s="144">
        <v>5</v>
      </c>
      <c r="P211" s="128">
        <v>42</v>
      </c>
      <c r="Q211" s="128">
        <v>0</v>
      </c>
      <c r="R211" s="134" t="s">
        <v>1901</v>
      </c>
      <c r="S211" s="74" t="s">
        <v>2245</v>
      </c>
      <c r="T211" s="76" t="s">
        <v>473</v>
      </c>
      <c r="U211" s="71" t="s">
        <v>2246</v>
      </c>
      <c r="V211" s="183"/>
      <c r="W211" s="190"/>
      <c r="Y211" s="83"/>
      <c r="Z211" s="110"/>
      <c r="AA211" s="110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10"/>
      <c r="AU211" s="110"/>
    </row>
    <row r="212" spans="1:47" s="172" customFormat="1" ht="12.75">
      <c r="A212" s="141">
        <v>211</v>
      </c>
      <c r="B212" s="73" t="s">
        <v>23</v>
      </c>
      <c r="C212" s="73" t="s">
        <v>139</v>
      </c>
      <c r="D212" s="177">
        <v>42934</v>
      </c>
      <c r="E212" s="244">
        <v>6018</v>
      </c>
      <c r="F212" s="416" t="s">
        <v>708</v>
      </c>
      <c r="G212" s="73"/>
      <c r="H212" s="96">
        <v>201</v>
      </c>
      <c r="I212" s="103"/>
      <c r="J212" s="96">
        <v>513</v>
      </c>
      <c r="K212" s="68"/>
      <c r="L212" s="96">
        <v>34716519</v>
      </c>
      <c r="M212" s="96">
        <v>520748</v>
      </c>
      <c r="N212" s="74" t="s">
        <v>2247</v>
      </c>
      <c r="O212" s="144">
        <v>2</v>
      </c>
      <c r="P212" s="128">
        <v>1</v>
      </c>
      <c r="Q212" s="128">
        <v>0</v>
      </c>
      <c r="R212" s="134" t="s">
        <v>2248</v>
      </c>
      <c r="S212" s="74" t="s">
        <v>2249</v>
      </c>
      <c r="T212" s="76" t="s">
        <v>1429</v>
      </c>
      <c r="U212" s="71">
        <v>1780</v>
      </c>
      <c r="V212" s="183"/>
      <c r="W212" s="190"/>
      <c r="Y212" s="83"/>
      <c r="Z212" s="110"/>
      <c r="AA212" s="110"/>
      <c r="AB212" s="110"/>
      <c r="AC212" s="110"/>
      <c r="AD212" s="110"/>
      <c r="AE212" s="110"/>
      <c r="AF212" s="110"/>
      <c r="AG212" s="110"/>
      <c r="AH212" s="110"/>
      <c r="AI212" s="110"/>
      <c r="AJ212" s="110"/>
      <c r="AK212" s="110"/>
      <c r="AL212" s="110"/>
      <c r="AM212" s="110"/>
      <c r="AN212" s="110"/>
      <c r="AO212" s="110"/>
      <c r="AP212" s="110"/>
      <c r="AQ212" s="110"/>
      <c r="AR212" s="110"/>
      <c r="AS212" s="110"/>
      <c r="AT212" s="110"/>
      <c r="AU212" s="110"/>
    </row>
    <row r="213" spans="1:47" s="172" customFormat="1" ht="12.75">
      <c r="A213" s="141">
        <v>212</v>
      </c>
      <c r="B213" s="73" t="s">
        <v>50</v>
      </c>
      <c r="C213" s="73" t="s">
        <v>43</v>
      </c>
      <c r="D213" s="177">
        <v>42935</v>
      </c>
      <c r="E213" s="244">
        <v>2</v>
      </c>
      <c r="F213" s="416" t="s">
        <v>2250</v>
      </c>
      <c r="G213" s="73" t="s">
        <v>154</v>
      </c>
      <c r="H213" s="96">
        <v>41819.97</v>
      </c>
      <c r="I213" s="103"/>
      <c r="J213" s="96">
        <v>3514.07</v>
      </c>
      <c r="K213" s="68"/>
      <c r="L213" s="96">
        <v>10290445781</v>
      </c>
      <c r="M213" s="96">
        <f>149418344-44825503</f>
        <v>104592841</v>
      </c>
      <c r="N213" s="74" t="s">
        <v>1152</v>
      </c>
      <c r="O213" s="144">
        <v>27</v>
      </c>
      <c r="P213" s="128">
        <v>536</v>
      </c>
      <c r="Q213" s="128">
        <v>0</v>
      </c>
      <c r="R213" s="134" t="s">
        <v>1489</v>
      </c>
      <c r="S213" s="74" t="s">
        <v>1490</v>
      </c>
      <c r="T213" s="76" t="s">
        <v>2251</v>
      </c>
      <c r="U213" s="71" t="s">
        <v>2252</v>
      </c>
      <c r="V213" s="183"/>
      <c r="W213" s="190"/>
      <c r="Y213" s="83"/>
      <c r="Z213" s="307"/>
      <c r="AA213" s="309"/>
      <c r="AB213" s="307"/>
      <c r="AC213" s="110"/>
      <c r="AD213" s="110"/>
      <c r="AE213" s="110"/>
      <c r="AF213" s="110"/>
      <c r="AG213" s="110"/>
      <c r="AH213" s="110"/>
      <c r="AI213" s="110"/>
      <c r="AJ213" s="110"/>
      <c r="AK213" s="110"/>
      <c r="AL213" s="110"/>
      <c r="AM213" s="110"/>
      <c r="AN213" s="110"/>
      <c r="AO213" s="110"/>
      <c r="AP213" s="110"/>
      <c r="AQ213" s="110"/>
      <c r="AR213" s="110"/>
      <c r="AS213" s="110"/>
      <c r="AT213" s="110"/>
      <c r="AU213" s="110"/>
    </row>
    <row r="214" spans="1:47" s="172" customFormat="1" ht="12.75">
      <c r="A214" s="141">
        <v>213</v>
      </c>
      <c r="B214" s="73" t="s">
        <v>52</v>
      </c>
      <c r="C214" s="73" t="s">
        <v>44</v>
      </c>
      <c r="D214" s="177">
        <v>42944</v>
      </c>
      <c r="E214" s="244">
        <v>3932</v>
      </c>
      <c r="F214" s="416" t="s">
        <v>530</v>
      </c>
      <c r="G214" s="73"/>
      <c r="H214" s="96">
        <v>0</v>
      </c>
      <c r="I214" s="103"/>
      <c r="J214" s="96">
        <v>1759.3</v>
      </c>
      <c r="K214" s="68"/>
      <c r="L214" s="96">
        <v>14994750</v>
      </c>
      <c r="M214" s="96">
        <v>149948</v>
      </c>
      <c r="N214" s="74" t="s">
        <v>1390</v>
      </c>
      <c r="O214" s="144">
        <v>0</v>
      </c>
      <c r="P214" s="128">
        <v>1</v>
      </c>
      <c r="Q214" s="128">
        <v>0</v>
      </c>
      <c r="R214" s="134" t="s">
        <v>2253</v>
      </c>
      <c r="S214" s="74" t="s">
        <v>2254</v>
      </c>
      <c r="T214" s="76" t="s">
        <v>596</v>
      </c>
      <c r="U214" s="71">
        <v>2879</v>
      </c>
      <c r="V214" s="183"/>
      <c r="W214" s="190"/>
      <c r="Y214" s="83"/>
      <c r="Z214" s="110"/>
      <c r="AA214" s="110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10"/>
      <c r="AU214" s="110"/>
    </row>
    <row r="215" spans="1:47" s="172" customFormat="1" ht="12.75">
      <c r="A215" s="141">
        <v>214</v>
      </c>
      <c r="B215" s="73" t="s">
        <v>52</v>
      </c>
      <c r="C215" s="73" t="s">
        <v>53</v>
      </c>
      <c r="D215" s="177">
        <v>42944</v>
      </c>
      <c r="E215" s="244">
        <v>1254</v>
      </c>
      <c r="F215" s="416" t="s">
        <v>397</v>
      </c>
      <c r="G215" s="73"/>
      <c r="H215" s="96">
        <v>26.5</v>
      </c>
      <c r="I215" s="103"/>
      <c r="J215" s="96">
        <v>340</v>
      </c>
      <c r="K215" s="68"/>
      <c r="L215" s="96">
        <v>9811323</v>
      </c>
      <c r="M215" s="96">
        <v>133420</v>
      </c>
      <c r="N215" s="74" t="s">
        <v>102</v>
      </c>
      <c r="O215" s="144">
        <v>2</v>
      </c>
      <c r="P215" s="128">
        <v>1</v>
      </c>
      <c r="Q215" s="128">
        <v>0</v>
      </c>
      <c r="R215" s="134" t="s">
        <v>2255</v>
      </c>
      <c r="S215" s="74" t="s">
        <v>2256</v>
      </c>
      <c r="T215" s="76" t="s">
        <v>187</v>
      </c>
      <c r="U215" s="71">
        <v>1138</v>
      </c>
      <c r="V215" s="183"/>
      <c r="W215" s="190"/>
      <c r="Y215" s="83" t="s">
        <v>2257</v>
      </c>
      <c r="Z215" s="307">
        <v>18486</v>
      </c>
      <c r="AA215" s="110" t="s">
        <v>109</v>
      </c>
      <c r="AB215" s="307">
        <v>18969</v>
      </c>
      <c r="AC215" s="110"/>
      <c r="AD215" s="110"/>
      <c r="AE215" s="110"/>
      <c r="AF215" s="110"/>
      <c r="AG215" s="110"/>
      <c r="AH215" s="110"/>
      <c r="AI215" s="110"/>
      <c r="AJ215" s="110"/>
      <c r="AK215" s="110"/>
      <c r="AL215" s="110"/>
      <c r="AM215" s="110"/>
      <c r="AN215" s="110"/>
      <c r="AO215" s="110"/>
      <c r="AP215" s="110"/>
      <c r="AQ215" s="110"/>
      <c r="AR215" s="110"/>
      <c r="AS215" s="110"/>
      <c r="AT215" s="110"/>
      <c r="AU215" s="110"/>
    </row>
    <row r="216" spans="1:47" s="172" customFormat="1" ht="12.75">
      <c r="A216" s="141">
        <v>215</v>
      </c>
      <c r="B216" s="73" t="s">
        <v>23</v>
      </c>
      <c r="C216" s="73" t="s">
        <v>139</v>
      </c>
      <c r="D216" s="177">
        <v>42944</v>
      </c>
      <c r="E216" s="244">
        <v>5115</v>
      </c>
      <c r="F216" s="416" t="s">
        <v>617</v>
      </c>
      <c r="G216" s="73"/>
      <c r="H216" s="96">
        <v>135.2</v>
      </c>
      <c r="I216" s="103"/>
      <c r="J216" s="96">
        <v>174.8</v>
      </c>
      <c r="K216" s="68"/>
      <c r="L216" s="96">
        <v>16676785</v>
      </c>
      <c r="M216" s="96">
        <v>250152</v>
      </c>
      <c r="N216" s="74" t="s">
        <v>2258</v>
      </c>
      <c r="O216" s="144">
        <v>2</v>
      </c>
      <c r="P216" s="128">
        <v>1</v>
      </c>
      <c r="Q216" s="128">
        <v>0</v>
      </c>
      <c r="R216" s="134" t="s">
        <v>2259</v>
      </c>
      <c r="S216" s="74" t="s">
        <v>2260</v>
      </c>
      <c r="T216" s="76" t="s">
        <v>2261</v>
      </c>
      <c r="U216" s="71">
        <v>9</v>
      </c>
      <c r="V216" s="292"/>
      <c r="W216" s="190"/>
      <c r="Y216" s="83"/>
      <c r="Z216" s="307"/>
      <c r="AA216" s="110"/>
      <c r="AB216" s="110"/>
      <c r="AC216" s="110"/>
      <c r="AD216" s="110"/>
      <c r="AE216" s="110"/>
      <c r="AF216" s="110"/>
      <c r="AG216" s="110"/>
      <c r="AH216" s="110"/>
      <c r="AI216" s="110"/>
      <c r="AJ216" s="110"/>
      <c r="AK216" s="110"/>
      <c r="AL216" s="110"/>
      <c r="AM216" s="110"/>
      <c r="AN216" s="110"/>
      <c r="AO216" s="110"/>
      <c r="AP216" s="110"/>
      <c r="AQ216" s="110"/>
      <c r="AR216" s="110"/>
      <c r="AS216" s="110"/>
      <c r="AT216" s="110"/>
      <c r="AU216" s="110"/>
    </row>
    <row r="217" spans="1:47" s="172" customFormat="1" ht="12.75">
      <c r="A217" s="141">
        <v>216</v>
      </c>
      <c r="B217" s="73" t="s">
        <v>52</v>
      </c>
      <c r="C217" s="73" t="s">
        <v>44</v>
      </c>
      <c r="D217" s="177">
        <v>42944</v>
      </c>
      <c r="E217" s="244">
        <v>1219</v>
      </c>
      <c r="F217" s="416" t="s">
        <v>382</v>
      </c>
      <c r="G217" s="73"/>
      <c r="H217" s="96">
        <v>0</v>
      </c>
      <c r="I217" s="103"/>
      <c r="J217" s="96">
        <v>1119.58</v>
      </c>
      <c r="K217" s="68"/>
      <c r="L217" s="96">
        <v>1591692</v>
      </c>
      <c r="M217" s="96">
        <v>109491</v>
      </c>
      <c r="N217" s="74" t="s">
        <v>2262</v>
      </c>
      <c r="O217" s="144">
        <v>0</v>
      </c>
      <c r="P217" s="128">
        <v>1</v>
      </c>
      <c r="Q217" s="128">
        <v>0</v>
      </c>
      <c r="R217" s="134" t="s">
        <v>2263</v>
      </c>
      <c r="S217" s="74" t="s">
        <v>2264</v>
      </c>
      <c r="T217" s="76" t="s">
        <v>1416</v>
      </c>
      <c r="U217" s="71" t="s">
        <v>2265</v>
      </c>
      <c r="V217" s="292"/>
      <c r="W217" s="190"/>
      <c r="Y217" s="83" t="s">
        <v>2266</v>
      </c>
      <c r="Z217" s="307">
        <v>41422</v>
      </c>
      <c r="AA217" s="309" t="s">
        <v>2267</v>
      </c>
      <c r="AB217" s="307">
        <v>41618</v>
      </c>
      <c r="AC217" s="110"/>
      <c r="AD217" s="110"/>
      <c r="AE217" s="110"/>
      <c r="AF217" s="110"/>
      <c r="AG217" s="110"/>
      <c r="AH217" s="110"/>
      <c r="AI217" s="110"/>
      <c r="AJ217" s="110"/>
      <c r="AK217" s="110"/>
      <c r="AL217" s="110"/>
      <c r="AM217" s="110"/>
      <c r="AN217" s="110"/>
      <c r="AO217" s="110"/>
      <c r="AP217" s="110"/>
      <c r="AQ217" s="110"/>
      <c r="AR217" s="110"/>
      <c r="AS217" s="110"/>
      <c r="AT217" s="110"/>
      <c r="AU217" s="110"/>
    </row>
    <row r="218" spans="1:47" ht="12.75">
      <c r="A218" s="26">
        <v>217</v>
      </c>
      <c r="B218" s="84" t="s">
        <v>50</v>
      </c>
      <c r="C218" s="84" t="s">
        <v>43</v>
      </c>
      <c r="D218" s="11">
        <v>42944</v>
      </c>
      <c r="E218" s="293">
        <v>5119</v>
      </c>
      <c r="F218" s="416" t="s">
        <v>276</v>
      </c>
      <c r="G218" s="268"/>
      <c r="H218" s="208">
        <v>262.85</v>
      </c>
      <c r="I218" s="12"/>
      <c r="J218" s="208">
        <v>340.5</v>
      </c>
      <c r="K218" s="12"/>
      <c r="L218" s="19">
        <v>7093590</v>
      </c>
      <c r="M218" s="19">
        <v>106404</v>
      </c>
      <c r="N218" s="121" t="s">
        <v>2268</v>
      </c>
      <c r="O218" s="159">
        <v>2</v>
      </c>
      <c r="P218" s="128">
        <v>1</v>
      </c>
      <c r="Q218" s="129">
        <v>0</v>
      </c>
      <c r="R218" s="160" t="s">
        <v>2269</v>
      </c>
      <c r="S218" s="105" t="s">
        <v>2270</v>
      </c>
      <c r="T218" s="106" t="s">
        <v>2271</v>
      </c>
      <c r="U218" s="109">
        <v>220</v>
      </c>
      <c r="Y218" s="83"/>
      <c r="Z218" s="267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</row>
    <row r="219" spans="1:47" ht="12.75">
      <c r="A219" s="26">
        <v>218</v>
      </c>
      <c r="B219" s="84" t="s">
        <v>50</v>
      </c>
      <c r="C219" s="73" t="s">
        <v>124</v>
      </c>
      <c r="D219" s="11">
        <v>42944</v>
      </c>
      <c r="E219" s="293">
        <v>66</v>
      </c>
      <c r="F219" s="416" t="s">
        <v>1360</v>
      </c>
      <c r="G219" s="84" t="s">
        <v>154</v>
      </c>
      <c r="H219" s="208">
        <v>11229.37</v>
      </c>
      <c r="I219" s="12"/>
      <c r="J219" s="208">
        <v>1454.74</v>
      </c>
      <c r="K219" s="12"/>
      <c r="L219" s="19">
        <v>24088449</v>
      </c>
      <c r="M219" s="19">
        <v>713776</v>
      </c>
      <c r="N219" s="121" t="s">
        <v>102</v>
      </c>
      <c r="O219" s="268">
        <v>18</v>
      </c>
      <c r="P219" s="128">
        <v>133</v>
      </c>
      <c r="Q219" s="296">
        <v>0</v>
      </c>
      <c r="R219" s="160" t="s">
        <v>2272</v>
      </c>
      <c r="S219" s="105" t="s">
        <v>264</v>
      </c>
      <c r="T219" s="106" t="s">
        <v>378</v>
      </c>
      <c r="U219" s="83">
        <v>30</v>
      </c>
      <c r="Y219" s="83" t="s">
        <v>2273</v>
      </c>
      <c r="Z219" s="267">
        <v>42192</v>
      </c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</row>
    <row r="220" spans="1:47" ht="12.75">
      <c r="A220" s="26">
        <v>219</v>
      </c>
      <c r="B220" s="73" t="s">
        <v>23</v>
      </c>
      <c r="C220" s="73" t="s">
        <v>234</v>
      </c>
      <c r="D220" s="11">
        <v>42949</v>
      </c>
      <c r="E220" s="293">
        <v>1261</v>
      </c>
      <c r="F220" s="416" t="s">
        <v>2363</v>
      </c>
      <c r="G220" s="268"/>
      <c r="H220" s="19">
        <v>65.9</v>
      </c>
      <c r="I220" s="12"/>
      <c r="J220" s="19">
        <v>350</v>
      </c>
      <c r="K220" s="12"/>
      <c r="L220" s="19">
        <v>9071827</v>
      </c>
      <c r="M220" s="19">
        <v>136077</v>
      </c>
      <c r="N220" s="74" t="s">
        <v>102</v>
      </c>
      <c r="O220" s="268">
        <v>3</v>
      </c>
      <c r="P220" s="128">
        <v>1</v>
      </c>
      <c r="Q220" s="129">
        <v>0</v>
      </c>
      <c r="R220" s="160" t="s">
        <v>2444</v>
      </c>
      <c r="S220" s="105" t="s">
        <v>2445</v>
      </c>
      <c r="T220" s="106" t="s">
        <v>2446</v>
      </c>
      <c r="U220" s="12">
        <v>985</v>
      </c>
      <c r="Y220" s="83" t="s">
        <v>2447</v>
      </c>
      <c r="Z220" s="267">
        <v>25589</v>
      </c>
      <c r="AA220" s="82" t="s">
        <v>113</v>
      </c>
      <c r="AB220" s="267">
        <v>26014</v>
      </c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</row>
    <row r="221" spans="1:47" ht="12.75">
      <c r="A221" s="26">
        <v>220</v>
      </c>
      <c r="B221" s="68" t="s">
        <v>124</v>
      </c>
      <c r="C221" s="73" t="s">
        <v>53</v>
      </c>
      <c r="D221" s="11">
        <v>42949</v>
      </c>
      <c r="E221" s="293">
        <v>52</v>
      </c>
      <c r="F221" s="416" t="s">
        <v>1311</v>
      </c>
      <c r="G221" s="268"/>
      <c r="H221" s="208">
        <v>653</v>
      </c>
      <c r="I221" s="12"/>
      <c r="J221" s="208">
        <v>911.1</v>
      </c>
      <c r="K221" s="12"/>
      <c r="L221" s="19">
        <v>4445250</v>
      </c>
      <c r="M221" s="19">
        <v>54829</v>
      </c>
      <c r="N221" s="121" t="s">
        <v>102</v>
      </c>
      <c r="O221" s="268">
        <v>3</v>
      </c>
      <c r="P221" s="128">
        <v>1</v>
      </c>
      <c r="Q221" s="129">
        <v>0</v>
      </c>
      <c r="R221" s="160" t="s">
        <v>2448</v>
      </c>
      <c r="S221" s="105" t="s">
        <v>2449</v>
      </c>
      <c r="T221" s="106" t="s">
        <v>2346</v>
      </c>
      <c r="U221" s="86" t="s">
        <v>2450</v>
      </c>
      <c r="Y221" s="83" t="s">
        <v>2713</v>
      </c>
      <c r="Z221" s="267">
        <v>34474</v>
      </c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</row>
    <row r="222" spans="1:47" ht="12.75">
      <c r="A222" s="26">
        <v>221</v>
      </c>
      <c r="B222" s="73" t="s">
        <v>52</v>
      </c>
      <c r="C222" s="73" t="s">
        <v>53</v>
      </c>
      <c r="D222" s="11">
        <v>42949</v>
      </c>
      <c r="E222" s="293">
        <v>51</v>
      </c>
      <c r="F222" s="416" t="s">
        <v>506</v>
      </c>
      <c r="G222" s="268"/>
      <c r="H222" s="208">
        <v>14.11</v>
      </c>
      <c r="I222" s="12"/>
      <c r="J222" s="208">
        <v>525</v>
      </c>
      <c r="K222" s="12"/>
      <c r="L222" s="19">
        <v>1722521</v>
      </c>
      <c r="M222" s="19">
        <v>25838</v>
      </c>
      <c r="N222" s="121" t="s">
        <v>2455</v>
      </c>
      <c r="O222" s="268">
        <v>0</v>
      </c>
      <c r="P222" s="128" t="s">
        <v>580</v>
      </c>
      <c r="Q222" s="129">
        <v>0</v>
      </c>
      <c r="R222" s="160" t="s">
        <v>2451</v>
      </c>
      <c r="S222" s="105" t="s">
        <v>2452</v>
      </c>
      <c r="T222" s="106" t="s">
        <v>1705</v>
      </c>
      <c r="U222" s="86">
        <v>3735</v>
      </c>
      <c r="Y222" s="83" t="s">
        <v>2453</v>
      </c>
      <c r="Z222" s="267">
        <v>39100</v>
      </c>
      <c r="AA222" s="82" t="s">
        <v>2454</v>
      </c>
      <c r="AB222" s="267">
        <v>39126</v>
      </c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</row>
    <row r="223" spans="1:47" ht="12.75">
      <c r="A223" s="26">
        <v>222</v>
      </c>
      <c r="B223" s="73" t="s">
        <v>52</v>
      </c>
      <c r="C223" s="73" t="s">
        <v>53</v>
      </c>
      <c r="D223" s="11">
        <v>42949</v>
      </c>
      <c r="E223" s="293">
        <v>5652</v>
      </c>
      <c r="F223" s="416" t="s">
        <v>2456</v>
      </c>
      <c r="G223" s="268"/>
      <c r="H223" s="208">
        <v>25.57</v>
      </c>
      <c r="I223" s="12"/>
      <c r="J223" s="208">
        <v>482.14</v>
      </c>
      <c r="K223" s="12"/>
      <c r="L223" s="19">
        <v>8018342</v>
      </c>
      <c r="M223" s="19">
        <v>203727</v>
      </c>
      <c r="N223" s="121" t="s">
        <v>2458</v>
      </c>
      <c r="O223" s="268">
        <v>2</v>
      </c>
      <c r="P223" s="128" t="s">
        <v>131</v>
      </c>
      <c r="Q223" s="268">
        <v>0</v>
      </c>
      <c r="R223" s="160" t="s">
        <v>2459</v>
      </c>
      <c r="S223" s="105" t="s">
        <v>2460</v>
      </c>
      <c r="T223" s="106" t="s">
        <v>1524</v>
      </c>
      <c r="U223" s="86">
        <v>514</v>
      </c>
      <c r="Y223" s="83" t="s">
        <v>2457</v>
      </c>
      <c r="Z223" s="267">
        <v>19571</v>
      </c>
      <c r="AA223" s="82" t="s">
        <v>109</v>
      </c>
      <c r="AB223" s="267">
        <v>20762</v>
      </c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</row>
    <row r="224" spans="1:47" ht="12.75">
      <c r="A224" s="26">
        <v>223</v>
      </c>
      <c r="B224" s="84" t="s">
        <v>124</v>
      </c>
      <c r="C224" s="84" t="s">
        <v>54</v>
      </c>
      <c r="D224" s="11">
        <v>42949</v>
      </c>
      <c r="E224" s="293">
        <v>6406</v>
      </c>
      <c r="F224" s="416" t="s">
        <v>1389</v>
      </c>
      <c r="G224" s="268"/>
      <c r="H224" s="208">
        <v>1283.83</v>
      </c>
      <c r="I224" s="12"/>
      <c r="J224" s="208">
        <v>3420</v>
      </c>
      <c r="K224" s="12"/>
      <c r="L224" s="19">
        <v>2243674</v>
      </c>
      <c r="M224" s="19">
        <v>32616</v>
      </c>
      <c r="N224" s="121" t="s">
        <v>2461</v>
      </c>
      <c r="O224" s="268">
        <v>0</v>
      </c>
      <c r="P224" s="128" t="s">
        <v>580</v>
      </c>
      <c r="Q224" s="268">
        <v>0</v>
      </c>
      <c r="R224" s="160" t="s">
        <v>2462</v>
      </c>
      <c r="S224" s="105" t="s">
        <v>2463</v>
      </c>
      <c r="T224" s="106" t="s">
        <v>2464</v>
      </c>
      <c r="U224" s="86">
        <v>1048</v>
      </c>
      <c r="Y224" s="83" t="s">
        <v>2465</v>
      </c>
      <c r="Z224" s="267">
        <v>42647</v>
      </c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</row>
    <row r="225" spans="1:47" ht="12.75">
      <c r="A225" s="26">
        <v>224</v>
      </c>
      <c r="B225" s="84" t="s">
        <v>52</v>
      </c>
      <c r="C225" s="84" t="s">
        <v>44</v>
      </c>
      <c r="D225" s="11">
        <v>42950</v>
      </c>
      <c r="E225" s="293">
        <v>256</v>
      </c>
      <c r="F225" s="416" t="s">
        <v>530</v>
      </c>
      <c r="G225" s="268"/>
      <c r="H225" s="208">
        <v>0</v>
      </c>
      <c r="I225" s="12"/>
      <c r="J225" s="208">
        <v>322.5</v>
      </c>
      <c r="K225" s="12"/>
      <c r="L225" s="19">
        <v>9650000</v>
      </c>
      <c r="M225" s="19">
        <v>96500</v>
      </c>
      <c r="N225" s="121" t="s">
        <v>211</v>
      </c>
      <c r="O225" s="268">
        <v>0</v>
      </c>
      <c r="P225" s="128" t="s">
        <v>580</v>
      </c>
      <c r="Q225" s="268">
        <v>0</v>
      </c>
      <c r="R225" s="160" t="s">
        <v>2466</v>
      </c>
      <c r="S225" s="105" t="s">
        <v>2467</v>
      </c>
      <c r="T225" s="106" t="s">
        <v>848</v>
      </c>
      <c r="U225" s="86">
        <v>4385</v>
      </c>
      <c r="Y225" s="83" t="s">
        <v>2468</v>
      </c>
      <c r="Z225" s="267">
        <v>20206</v>
      </c>
      <c r="AA225" s="82" t="s">
        <v>109</v>
      </c>
      <c r="AB225" s="267">
        <v>20668</v>
      </c>
      <c r="AC225" s="82" t="s">
        <v>2469</v>
      </c>
      <c r="AD225" s="267">
        <v>30375</v>
      </c>
      <c r="AE225" s="82" t="s">
        <v>2470</v>
      </c>
      <c r="AF225" s="267">
        <v>35461</v>
      </c>
      <c r="AG225" s="82" t="s">
        <v>2471</v>
      </c>
      <c r="AH225" s="267">
        <v>35647</v>
      </c>
      <c r="AI225" s="82" t="s">
        <v>2472</v>
      </c>
      <c r="AJ225" s="267">
        <v>36165</v>
      </c>
      <c r="AK225" s="82" t="s">
        <v>2473</v>
      </c>
      <c r="AL225" s="267">
        <v>41605</v>
      </c>
      <c r="AM225" s="82" t="s">
        <v>2474</v>
      </c>
      <c r="AN225" s="267">
        <v>41649</v>
      </c>
      <c r="AO225" s="12"/>
      <c r="AP225" s="12"/>
      <c r="AQ225" s="12"/>
      <c r="AR225" s="12"/>
      <c r="AS225" s="12"/>
      <c r="AT225" s="12"/>
      <c r="AU225" s="12"/>
    </row>
    <row r="226" spans="1:47" ht="12.75">
      <c r="A226" s="26">
        <v>225</v>
      </c>
      <c r="B226" s="84" t="s">
        <v>124</v>
      </c>
      <c r="C226" s="84" t="s">
        <v>43</v>
      </c>
      <c r="D226" s="11">
        <v>42950</v>
      </c>
      <c r="E226" s="293">
        <v>3068</v>
      </c>
      <c r="F226" s="416" t="s">
        <v>2475</v>
      </c>
      <c r="G226" s="268"/>
      <c r="H226" s="208">
        <v>5787.18</v>
      </c>
      <c r="I226" s="12"/>
      <c r="J226" s="208">
        <v>2649.52</v>
      </c>
      <c r="K226" s="12"/>
      <c r="L226" s="19">
        <v>57407781</v>
      </c>
      <c r="M226" s="19">
        <v>563123</v>
      </c>
      <c r="N226" s="121" t="s">
        <v>2476</v>
      </c>
      <c r="O226" s="268">
        <v>4</v>
      </c>
      <c r="P226" s="128" t="s">
        <v>580</v>
      </c>
      <c r="Q226" s="268">
        <v>0</v>
      </c>
      <c r="R226" s="160" t="s">
        <v>2477</v>
      </c>
      <c r="S226" s="105" t="s">
        <v>2478</v>
      </c>
      <c r="T226" s="106" t="s">
        <v>2479</v>
      </c>
      <c r="U226" s="86">
        <v>5299</v>
      </c>
      <c r="Y226" s="83" t="s">
        <v>2480</v>
      </c>
      <c r="Z226" s="267">
        <v>42104</v>
      </c>
      <c r="AA226" s="82"/>
      <c r="AB226" s="209"/>
      <c r="AC226" s="209"/>
      <c r="AD226" s="209"/>
      <c r="AE226" s="209"/>
      <c r="AF226" s="209"/>
      <c r="AG226" s="267"/>
      <c r="AH226" s="82"/>
      <c r="AI226" s="267"/>
      <c r="AJ226" s="82"/>
      <c r="AK226" s="267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</row>
    <row r="227" spans="1:47" ht="12.75">
      <c r="A227" s="26">
        <v>226</v>
      </c>
      <c r="B227" s="84" t="s">
        <v>50</v>
      </c>
      <c r="C227" s="84" t="s">
        <v>43</v>
      </c>
      <c r="D227" s="11">
        <v>42950</v>
      </c>
      <c r="E227" s="293">
        <v>164</v>
      </c>
      <c r="F227" s="416" t="s">
        <v>933</v>
      </c>
      <c r="G227" s="84" t="s">
        <v>154</v>
      </c>
      <c r="H227" s="208">
        <v>12887.8</v>
      </c>
      <c r="I227" s="12"/>
      <c r="J227" s="208">
        <v>3976.7</v>
      </c>
      <c r="K227" s="12"/>
      <c r="L227" s="19">
        <v>3114494925</v>
      </c>
      <c r="M227" s="19">
        <v>46717424</v>
      </c>
      <c r="N227" s="121" t="s">
        <v>102</v>
      </c>
      <c r="O227" s="268">
        <v>5</v>
      </c>
      <c r="P227" s="128" t="s">
        <v>2482</v>
      </c>
      <c r="Q227" s="268">
        <v>0</v>
      </c>
      <c r="R227" s="160" t="s">
        <v>315</v>
      </c>
      <c r="S227" s="105" t="s">
        <v>2245</v>
      </c>
      <c r="T227" s="106" t="s">
        <v>1387</v>
      </c>
      <c r="U227" s="83" t="s">
        <v>2481</v>
      </c>
      <c r="Y227" s="83"/>
      <c r="Z227" s="267"/>
      <c r="AA227" s="82"/>
      <c r="AB227" s="267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</row>
    <row r="228" spans="1:47" ht="12.75">
      <c r="A228" s="26">
        <v>227</v>
      </c>
      <c r="B228" s="84" t="s">
        <v>50</v>
      </c>
      <c r="C228" s="84" t="s">
        <v>46</v>
      </c>
      <c r="D228" s="11">
        <v>42954</v>
      </c>
      <c r="E228" s="293">
        <v>4</v>
      </c>
      <c r="F228" s="416" t="s">
        <v>1019</v>
      </c>
      <c r="G228" s="268"/>
      <c r="H228" s="208">
        <v>323.84</v>
      </c>
      <c r="I228" s="12"/>
      <c r="J228" s="208">
        <v>289.95</v>
      </c>
      <c r="K228" s="12"/>
      <c r="L228" s="19">
        <v>11243542</v>
      </c>
      <c r="M228" s="19">
        <v>234301</v>
      </c>
      <c r="N228" s="121" t="s">
        <v>2483</v>
      </c>
      <c r="O228" s="268">
        <v>2</v>
      </c>
      <c r="P228" s="128" t="s">
        <v>130</v>
      </c>
      <c r="Q228" s="268">
        <v>0</v>
      </c>
      <c r="R228" s="160" t="s">
        <v>2484</v>
      </c>
      <c r="S228" s="105" t="s">
        <v>2485</v>
      </c>
      <c r="T228" s="106" t="s">
        <v>2486</v>
      </c>
      <c r="U228" s="86">
        <v>1681</v>
      </c>
      <c r="Y228" s="83" t="s">
        <v>2377</v>
      </c>
      <c r="Z228" s="267">
        <v>38784</v>
      </c>
      <c r="AA228" s="82" t="s">
        <v>2487</v>
      </c>
      <c r="AB228" s="267">
        <v>39253</v>
      </c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</row>
    <row r="229" spans="1:47" ht="12.75">
      <c r="A229" s="26">
        <v>228</v>
      </c>
      <c r="B229" s="84" t="s">
        <v>50</v>
      </c>
      <c r="C229" s="84" t="s">
        <v>46</v>
      </c>
      <c r="D229" s="11">
        <v>42954</v>
      </c>
      <c r="E229" s="293">
        <v>1456</v>
      </c>
      <c r="F229" s="416" t="s">
        <v>964</v>
      </c>
      <c r="G229" s="84"/>
      <c r="H229" s="208">
        <v>146.12</v>
      </c>
      <c r="I229" s="12"/>
      <c r="J229" s="208">
        <v>204</v>
      </c>
      <c r="K229" s="12"/>
      <c r="L229" s="19">
        <v>17211963</v>
      </c>
      <c r="M229" s="19">
        <v>203987</v>
      </c>
      <c r="N229" s="121" t="s">
        <v>102</v>
      </c>
      <c r="O229" s="268">
        <v>2</v>
      </c>
      <c r="P229" s="128" t="s">
        <v>130</v>
      </c>
      <c r="Q229" s="268">
        <v>0</v>
      </c>
      <c r="R229" s="160" t="s">
        <v>2488</v>
      </c>
      <c r="S229" s="105" t="s">
        <v>2489</v>
      </c>
      <c r="T229" s="106" t="s">
        <v>357</v>
      </c>
      <c r="U229" s="86">
        <v>1050</v>
      </c>
      <c r="Y229" s="83" t="s">
        <v>2490</v>
      </c>
      <c r="Z229" s="267">
        <v>22171</v>
      </c>
      <c r="AA229" s="82" t="s">
        <v>113</v>
      </c>
      <c r="AB229" s="267">
        <v>22173</v>
      </c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</row>
    <row r="230" spans="1:47" ht="12.75">
      <c r="A230" s="26">
        <v>229</v>
      </c>
      <c r="B230" s="84" t="s">
        <v>50</v>
      </c>
      <c r="C230" s="84" t="s">
        <v>43</v>
      </c>
      <c r="D230" s="11">
        <v>42954</v>
      </c>
      <c r="E230" s="293">
        <v>69</v>
      </c>
      <c r="F230" s="416" t="s">
        <v>259</v>
      </c>
      <c r="G230" s="84" t="s">
        <v>154</v>
      </c>
      <c r="H230" s="208">
        <v>16525.36</v>
      </c>
      <c r="I230" s="12"/>
      <c r="J230" s="208">
        <v>4387</v>
      </c>
      <c r="K230" s="12"/>
      <c r="L230" s="19">
        <v>3986544505</v>
      </c>
      <c r="M230" s="19">
        <v>59798168</v>
      </c>
      <c r="N230" s="121" t="s">
        <v>102</v>
      </c>
      <c r="O230" s="268">
        <v>7</v>
      </c>
      <c r="P230" s="128" t="s">
        <v>2491</v>
      </c>
      <c r="Q230" s="268">
        <v>0</v>
      </c>
      <c r="R230" s="160" t="s">
        <v>1870</v>
      </c>
      <c r="S230" s="105" t="s">
        <v>243</v>
      </c>
      <c r="T230" s="106" t="s">
        <v>2493</v>
      </c>
      <c r="U230" s="86" t="s">
        <v>2492</v>
      </c>
      <c r="Y230" s="83"/>
      <c r="Z230" s="267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</row>
    <row r="231" spans="1:47" ht="12.75">
      <c r="A231" s="26">
        <v>230</v>
      </c>
      <c r="B231" s="84" t="s">
        <v>50</v>
      </c>
      <c r="C231" s="84" t="s">
        <v>43</v>
      </c>
      <c r="D231" s="122">
        <v>42954</v>
      </c>
      <c r="E231" s="293">
        <v>2264</v>
      </c>
      <c r="F231" s="416" t="s">
        <v>2494</v>
      </c>
      <c r="G231" s="84" t="s">
        <v>154</v>
      </c>
      <c r="H231" s="208">
        <v>4786.95</v>
      </c>
      <c r="I231" s="12"/>
      <c r="J231" s="208">
        <v>1396.62</v>
      </c>
      <c r="K231" s="12"/>
      <c r="L231" s="19">
        <v>1154230493</v>
      </c>
      <c r="M231" s="19">
        <v>17313457</v>
      </c>
      <c r="N231" s="121" t="s">
        <v>102</v>
      </c>
      <c r="O231" s="268">
        <v>5</v>
      </c>
      <c r="P231" s="128" t="s">
        <v>2495</v>
      </c>
      <c r="Q231" s="268">
        <v>0</v>
      </c>
      <c r="R231" s="160" t="s">
        <v>2496</v>
      </c>
      <c r="S231" s="105" t="s">
        <v>2497</v>
      </c>
      <c r="T231" s="106" t="s">
        <v>392</v>
      </c>
      <c r="U231" s="86" t="s">
        <v>2498</v>
      </c>
      <c r="Y231" s="83"/>
      <c r="Z231" s="267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</row>
    <row r="232" spans="1:47" ht="12.75">
      <c r="A232" s="26">
        <v>231</v>
      </c>
      <c r="B232" s="84" t="s">
        <v>52</v>
      </c>
      <c r="C232" s="84" t="s">
        <v>53</v>
      </c>
      <c r="D232" s="11">
        <v>42956</v>
      </c>
      <c r="E232" s="293">
        <v>5745</v>
      </c>
      <c r="F232" s="416" t="s">
        <v>2499</v>
      </c>
      <c r="G232" s="84"/>
      <c r="H232" s="208">
        <v>217.93</v>
      </c>
      <c r="I232" s="12"/>
      <c r="J232" s="208">
        <v>350</v>
      </c>
      <c r="K232" s="12"/>
      <c r="L232" s="19">
        <v>18651803</v>
      </c>
      <c r="M232" s="19">
        <v>262027</v>
      </c>
      <c r="N232" s="121" t="s">
        <v>102</v>
      </c>
      <c r="O232" s="268">
        <v>0</v>
      </c>
      <c r="P232" s="128">
        <v>1</v>
      </c>
      <c r="Q232" s="268">
        <v>0</v>
      </c>
      <c r="R232" s="160" t="s">
        <v>2503</v>
      </c>
      <c r="S232" s="105" t="s">
        <v>2504</v>
      </c>
      <c r="T232" s="106" t="s">
        <v>2505</v>
      </c>
      <c r="U232" s="86">
        <v>865</v>
      </c>
      <c r="Y232" s="83" t="s">
        <v>2500</v>
      </c>
      <c r="Z232" s="267">
        <v>15970</v>
      </c>
      <c r="AA232" s="82" t="s">
        <v>2501</v>
      </c>
      <c r="AB232" s="267">
        <v>38637</v>
      </c>
      <c r="AC232" s="82" t="s">
        <v>2502</v>
      </c>
      <c r="AD232" s="267">
        <v>38896</v>
      </c>
      <c r="AE232" s="82"/>
      <c r="AF232" s="267"/>
      <c r="AG232" s="8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</row>
    <row r="233" spans="1:47" ht="12.75">
      <c r="A233" s="26">
        <v>232</v>
      </c>
      <c r="B233" s="84" t="s">
        <v>23</v>
      </c>
      <c r="C233" s="84">
        <v>1959</v>
      </c>
      <c r="D233" s="11">
        <v>42956</v>
      </c>
      <c r="E233" s="293">
        <v>5643</v>
      </c>
      <c r="F233" s="416" t="s">
        <v>2506</v>
      </c>
      <c r="G233" s="268"/>
      <c r="H233" s="208">
        <v>292.88</v>
      </c>
      <c r="I233" s="12"/>
      <c r="J233" s="208">
        <v>435</v>
      </c>
      <c r="K233" s="12"/>
      <c r="L233" s="19">
        <v>7288125</v>
      </c>
      <c r="M233" s="19">
        <v>109321</v>
      </c>
      <c r="N233" s="121" t="s">
        <v>102</v>
      </c>
      <c r="O233" s="268">
        <v>2</v>
      </c>
      <c r="P233" s="128">
        <v>1</v>
      </c>
      <c r="Q233" s="268">
        <v>0</v>
      </c>
      <c r="R233" s="160" t="s">
        <v>2507</v>
      </c>
      <c r="S233" s="105" t="s">
        <v>2508</v>
      </c>
      <c r="T233" s="106" t="s">
        <v>663</v>
      </c>
      <c r="U233" s="86">
        <v>469</v>
      </c>
      <c r="Y233" s="83"/>
      <c r="Z233" s="267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</row>
    <row r="234" spans="1:47" ht="12.75">
      <c r="A234" s="26">
        <v>233</v>
      </c>
      <c r="B234" s="84" t="s">
        <v>124</v>
      </c>
      <c r="C234" s="84" t="s">
        <v>43</v>
      </c>
      <c r="D234" s="11">
        <v>42956</v>
      </c>
      <c r="E234" s="293">
        <v>5116</v>
      </c>
      <c r="F234" s="416" t="s">
        <v>780</v>
      </c>
      <c r="G234" s="268"/>
      <c r="H234" s="208">
        <v>3090.61</v>
      </c>
      <c r="I234" s="12"/>
      <c r="J234" s="208">
        <v>2701.64</v>
      </c>
      <c r="K234" s="12"/>
      <c r="L234" s="19">
        <v>15733653</v>
      </c>
      <c r="M234" s="19">
        <v>198689</v>
      </c>
      <c r="N234" s="121" t="s">
        <v>2509</v>
      </c>
      <c r="O234" s="268">
        <v>2</v>
      </c>
      <c r="P234" s="128" t="s">
        <v>580</v>
      </c>
      <c r="Q234" s="268">
        <v>0</v>
      </c>
      <c r="R234" s="160" t="s">
        <v>1752</v>
      </c>
      <c r="S234" s="105" t="s">
        <v>2156</v>
      </c>
      <c r="T234" s="106" t="s">
        <v>739</v>
      </c>
      <c r="U234" s="86">
        <v>1580</v>
      </c>
      <c r="Y234" s="83" t="s">
        <v>2510</v>
      </c>
      <c r="Z234" s="267">
        <v>42531</v>
      </c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</row>
    <row r="235" spans="1:47" ht="12.75">
      <c r="A235" s="26">
        <v>234</v>
      </c>
      <c r="B235" s="84" t="s">
        <v>52</v>
      </c>
      <c r="C235" s="84" t="s">
        <v>53</v>
      </c>
      <c r="D235" s="11">
        <v>42956</v>
      </c>
      <c r="E235" s="293">
        <v>219</v>
      </c>
      <c r="F235" s="416" t="s">
        <v>2499</v>
      </c>
      <c r="G235" s="268"/>
      <c r="H235" s="208">
        <v>98.98</v>
      </c>
      <c r="I235" s="12"/>
      <c r="J235" s="208"/>
      <c r="K235" s="12"/>
      <c r="L235" s="19">
        <v>17224896</v>
      </c>
      <c r="M235" s="19">
        <v>258373</v>
      </c>
      <c r="N235" s="121" t="s">
        <v>2514</v>
      </c>
      <c r="O235" s="268">
        <v>0</v>
      </c>
      <c r="P235" s="128" t="s">
        <v>580</v>
      </c>
      <c r="Q235" s="268">
        <v>0</v>
      </c>
      <c r="R235" s="160" t="s">
        <v>2515</v>
      </c>
      <c r="S235" s="105" t="s">
        <v>2516</v>
      </c>
      <c r="T235" s="106" t="s">
        <v>858</v>
      </c>
      <c r="U235" s="86">
        <v>2710</v>
      </c>
      <c r="Y235" s="83" t="s">
        <v>2511</v>
      </c>
      <c r="Z235" s="209" t="s">
        <v>2512</v>
      </c>
      <c r="AA235" s="82" t="s">
        <v>2513</v>
      </c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</row>
    <row r="236" spans="1:47" ht="12.75">
      <c r="A236" s="26">
        <v>235</v>
      </c>
      <c r="B236" s="84" t="s">
        <v>124</v>
      </c>
      <c r="C236" s="84" t="s">
        <v>43</v>
      </c>
      <c r="D236" s="11">
        <v>42956</v>
      </c>
      <c r="E236" s="293">
        <v>3901</v>
      </c>
      <c r="F236" s="416" t="s">
        <v>2517</v>
      </c>
      <c r="G236" s="84"/>
      <c r="H236" s="208">
        <v>20135.06</v>
      </c>
      <c r="I236" s="12"/>
      <c r="J236" s="208">
        <v>2738.36</v>
      </c>
      <c r="K236" s="12"/>
      <c r="L236" s="19">
        <v>82474887</v>
      </c>
      <c r="M236" s="19">
        <v>755680</v>
      </c>
      <c r="N236" s="121" t="s">
        <v>102</v>
      </c>
      <c r="O236" s="268">
        <v>15</v>
      </c>
      <c r="P236" s="128" t="s">
        <v>2518</v>
      </c>
      <c r="Q236" s="268">
        <v>0</v>
      </c>
      <c r="R236" s="160" t="s">
        <v>2519</v>
      </c>
      <c r="S236" s="105" t="s">
        <v>2520</v>
      </c>
      <c r="T236" s="106" t="s">
        <v>2521</v>
      </c>
      <c r="U236" s="86">
        <v>855</v>
      </c>
      <c r="Y236" s="83" t="s">
        <v>2522</v>
      </c>
      <c r="Z236" s="267">
        <v>42306</v>
      </c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</row>
    <row r="237" spans="1:47" ht="12.75">
      <c r="A237" s="26">
        <v>236</v>
      </c>
      <c r="B237" s="84" t="s">
        <v>52</v>
      </c>
      <c r="C237" s="73" t="s">
        <v>53</v>
      </c>
      <c r="D237" s="11">
        <v>42958</v>
      </c>
      <c r="E237" s="293">
        <v>5363</v>
      </c>
      <c r="F237" s="416" t="s">
        <v>535</v>
      </c>
      <c r="G237" s="268"/>
      <c r="H237" s="208">
        <v>58.36</v>
      </c>
      <c r="I237" s="12"/>
      <c r="J237" s="19">
        <v>265.04</v>
      </c>
      <c r="K237" s="12"/>
      <c r="L237" s="19">
        <v>7253039</v>
      </c>
      <c r="M237" s="19">
        <v>108796</v>
      </c>
      <c r="N237" s="121" t="s">
        <v>102</v>
      </c>
      <c r="O237" s="268">
        <v>0</v>
      </c>
      <c r="P237" s="128">
        <v>1</v>
      </c>
      <c r="Q237" s="268">
        <v>0</v>
      </c>
      <c r="R237" s="160" t="s">
        <v>2523</v>
      </c>
      <c r="S237" s="105" t="s">
        <v>2524</v>
      </c>
      <c r="T237" s="106" t="s">
        <v>2525</v>
      </c>
      <c r="U237" s="83" t="s">
        <v>2526</v>
      </c>
      <c r="Y237" s="83"/>
      <c r="Z237" s="310"/>
      <c r="AA237" s="82"/>
      <c r="AB237" s="12"/>
      <c r="AC237" s="8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</row>
    <row r="238" spans="1:47" ht="12.75">
      <c r="A238" s="26">
        <v>237</v>
      </c>
      <c r="B238" s="84" t="s">
        <v>50</v>
      </c>
      <c r="C238" s="84" t="s">
        <v>46</v>
      </c>
      <c r="D238" s="11">
        <v>42958</v>
      </c>
      <c r="E238" s="293">
        <v>3964</v>
      </c>
      <c r="F238" s="416" t="s">
        <v>466</v>
      </c>
      <c r="G238" s="268"/>
      <c r="H238" s="208">
        <v>200.49</v>
      </c>
      <c r="I238" s="12"/>
      <c r="J238" s="208">
        <v>347.76</v>
      </c>
      <c r="K238" s="12"/>
      <c r="L238" s="19">
        <v>11564158</v>
      </c>
      <c r="M238" s="19">
        <v>130962</v>
      </c>
      <c r="N238" s="121" t="s">
        <v>2714</v>
      </c>
      <c r="O238" s="268">
        <v>2</v>
      </c>
      <c r="P238" s="128" t="s">
        <v>164</v>
      </c>
      <c r="Q238" s="268">
        <v>0</v>
      </c>
      <c r="R238" s="160" t="s">
        <v>2527</v>
      </c>
      <c r="S238" s="105" t="s">
        <v>2528</v>
      </c>
      <c r="T238" s="106" t="s">
        <v>2529</v>
      </c>
      <c r="U238" s="83">
        <v>80</v>
      </c>
      <c r="Y238" s="263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</row>
    <row r="239" spans="1:47" ht="12.75">
      <c r="A239" s="26">
        <v>238</v>
      </c>
      <c r="B239" s="84" t="s">
        <v>23</v>
      </c>
      <c r="C239" s="84">
        <v>1959</v>
      </c>
      <c r="D239" s="11">
        <v>42965</v>
      </c>
      <c r="E239" s="293">
        <v>719</v>
      </c>
      <c r="F239" s="416" t="s">
        <v>2363</v>
      </c>
      <c r="G239" s="268"/>
      <c r="H239" s="208">
        <v>307</v>
      </c>
      <c r="I239" s="12"/>
      <c r="J239" s="208">
        <v>341.5</v>
      </c>
      <c r="K239" s="12"/>
      <c r="L239" s="19">
        <v>51612533</v>
      </c>
      <c r="M239" s="19">
        <v>774188</v>
      </c>
      <c r="N239" s="121" t="s">
        <v>2530</v>
      </c>
      <c r="O239" s="268">
        <v>0</v>
      </c>
      <c r="P239" s="128" t="s">
        <v>580</v>
      </c>
      <c r="Q239" s="268">
        <v>0</v>
      </c>
      <c r="R239" s="160" t="s">
        <v>2531</v>
      </c>
      <c r="S239" s="105" t="s">
        <v>2233</v>
      </c>
      <c r="T239" s="106" t="s">
        <v>2532</v>
      </c>
      <c r="U239" s="83">
        <v>1855</v>
      </c>
      <c r="Y239" s="263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</row>
    <row r="240" spans="1:47" ht="12.75">
      <c r="A240" s="26">
        <v>239</v>
      </c>
      <c r="B240" s="84" t="s">
        <v>23</v>
      </c>
      <c r="C240" s="268">
        <v>1959</v>
      </c>
      <c r="D240" s="11">
        <v>42969</v>
      </c>
      <c r="E240" s="293">
        <v>1256</v>
      </c>
      <c r="F240" s="416" t="s">
        <v>2533</v>
      </c>
      <c r="G240" s="268"/>
      <c r="H240" s="208">
        <v>145</v>
      </c>
      <c r="I240" s="12"/>
      <c r="J240" s="208">
        <v>338</v>
      </c>
      <c r="K240" s="12"/>
      <c r="L240" s="19">
        <v>6786936</v>
      </c>
      <c r="M240" s="19">
        <v>101804</v>
      </c>
      <c r="N240" s="121" t="s">
        <v>102</v>
      </c>
      <c r="O240" s="268">
        <v>0</v>
      </c>
      <c r="P240" s="128" t="s">
        <v>130</v>
      </c>
      <c r="Q240" s="268">
        <v>0</v>
      </c>
      <c r="R240" s="160" t="s">
        <v>2534</v>
      </c>
      <c r="S240" s="105" t="s">
        <v>2535</v>
      </c>
      <c r="T240" s="106" t="s">
        <v>2536</v>
      </c>
      <c r="U240" s="83">
        <v>4456</v>
      </c>
      <c r="Y240" s="83" t="s">
        <v>2537</v>
      </c>
      <c r="Z240" s="267">
        <v>17183</v>
      </c>
      <c r="AA240" s="82" t="s">
        <v>113</v>
      </c>
      <c r="AB240" s="267">
        <v>17820</v>
      </c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</row>
    <row r="241" spans="1:47" ht="12.75">
      <c r="A241" s="26">
        <v>240</v>
      </c>
      <c r="B241" s="84" t="s">
        <v>52</v>
      </c>
      <c r="C241" s="84" t="s">
        <v>53</v>
      </c>
      <c r="D241" s="11">
        <v>42972</v>
      </c>
      <c r="E241" s="293">
        <v>155</v>
      </c>
      <c r="F241" s="416" t="s">
        <v>2506</v>
      </c>
      <c r="G241" s="84" t="s">
        <v>660</v>
      </c>
      <c r="H241" s="208">
        <v>83.49</v>
      </c>
      <c r="I241" s="12"/>
      <c r="J241" s="19">
        <v>387</v>
      </c>
      <c r="K241" s="12"/>
      <c r="L241" s="19">
        <v>10298408</v>
      </c>
      <c r="M241" s="19">
        <v>154476</v>
      </c>
      <c r="N241" s="121" t="s">
        <v>102</v>
      </c>
      <c r="O241" s="268">
        <v>2</v>
      </c>
      <c r="P241" s="128">
        <v>1</v>
      </c>
      <c r="Q241" s="268">
        <v>0</v>
      </c>
      <c r="R241" s="160" t="s">
        <v>2538</v>
      </c>
      <c r="S241" s="105" t="s">
        <v>2539</v>
      </c>
      <c r="T241" s="106" t="s">
        <v>2540</v>
      </c>
      <c r="U241" s="83">
        <v>4160</v>
      </c>
      <c r="Y241" s="83" t="s">
        <v>2541</v>
      </c>
      <c r="Z241" s="267">
        <v>17156</v>
      </c>
      <c r="AA241" s="82" t="s">
        <v>113</v>
      </c>
      <c r="AB241" s="267">
        <v>17518</v>
      </c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</row>
    <row r="242" spans="1:47" ht="12.75">
      <c r="A242" s="26">
        <v>241</v>
      </c>
      <c r="B242" s="84" t="s">
        <v>23</v>
      </c>
      <c r="C242" s="84" t="s">
        <v>79</v>
      </c>
      <c r="D242" s="122">
        <v>42977</v>
      </c>
      <c r="E242" s="293">
        <v>6315</v>
      </c>
      <c r="F242" s="416" t="s">
        <v>2542</v>
      </c>
      <c r="G242" s="268"/>
      <c r="H242" s="208">
        <v>28.65</v>
      </c>
      <c r="I242" s="12"/>
      <c r="J242" s="208">
        <v>87.6</v>
      </c>
      <c r="K242" s="12"/>
      <c r="L242" s="19">
        <v>4985788</v>
      </c>
      <c r="M242" s="19">
        <v>74787</v>
      </c>
      <c r="N242" s="121" t="s">
        <v>102</v>
      </c>
      <c r="O242" s="268">
        <v>0</v>
      </c>
      <c r="P242" s="128">
        <v>1</v>
      </c>
      <c r="Q242" s="268">
        <v>0</v>
      </c>
      <c r="R242" s="160" t="s">
        <v>2543</v>
      </c>
      <c r="S242" s="105" t="s">
        <v>2544</v>
      </c>
      <c r="T242" s="106" t="s">
        <v>2545</v>
      </c>
      <c r="U242" s="83">
        <v>1545</v>
      </c>
      <c r="Y242" s="83"/>
      <c r="Z242" s="12"/>
      <c r="AA242" s="82"/>
      <c r="AB242" s="267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</row>
    <row r="243" spans="1:47" ht="12.75">
      <c r="A243" s="26">
        <v>242</v>
      </c>
      <c r="B243" s="84" t="s">
        <v>50</v>
      </c>
      <c r="C243" s="84" t="s">
        <v>43</v>
      </c>
      <c r="D243" s="11">
        <v>42977</v>
      </c>
      <c r="E243" s="293">
        <v>1037</v>
      </c>
      <c r="F243" s="416" t="s">
        <v>2546</v>
      </c>
      <c r="G243" s="268"/>
      <c r="H243" s="208">
        <v>13842.44</v>
      </c>
      <c r="I243" s="12"/>
      <c r="J243" s="19">
        <v>2867.63</v>
      </c>
      <c r="K243" s="12"/>
      <c r="L243" s="19">
        <v>3349944036</v>
      </c>
      <c r="M243" s="19">
        <v>50249161</v>
      </c>
      <c r="N243" s="121" t="s">
        <v>102</v>
      </c>
      <c r="O243" s="268">
        <v>16</v>
      </c>
      <c r="P243" s="128" t="s">
        <v>2549</v>
      </c>
      <c r="Q243" s="268">
        <v>0</v>
      </c>
      <c r="R243" s="160" t="s">
        <v>2103</v>
      </c>
      <c r="S243" s="105" t="s">
        <v>997</v>
      </c>
      <c r="T243" s="106" t="s">
        <v>2547</v>
      </c>
      <c r="U243" s="83" t="s">
        <v>2548</v>
      </c>
      <c r="Y243" s="263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</row>
    <row r="244" spans="1:47" ht="12.75">
      <c r="A244" s="26">
        <v>243</v>
      </c>
      <c r="B244" s="84" t="s">
        <v>23</v>
      </c>
      <c r="C244" s="84" t="s">
        <v>81</v>
      </c>
      <c r="D244" s="11">
        <v>42977</v>
      </c>
      <c r="E244" s="293">
        <v>843</v>
      </c>
      <c r="F244" s="416" t="s">
        <v>414</v>
      </c>
      <c r="G244" s="268"/>
      <c r="H244" s="208">
        <v>138.85</v>
      </c>
      <c r="I244" s="12"/>
      <c r="J244" s="19">
        <v>262</v>
      </c>
      <c r="K244" s="12"/>
      <c r="L244" s="19">
        <v>24163232</v>
      </c>
      <c r="M244" s="19">
        <v>362448</v>
      </c>
      <c r="N244" s="121" t="s">
        <v>2715</v>
      </c>
      <c r="O244" s="268">
        <v>1</v>
      </c>
      <c r="P244" s="128" t="s">
        <v>2716</v>
      </c>
      <c r="Q244" s="268">
        <v>0</v>
      </c>
      <c r="R244" s="160" t="s">
        <v>2550</v>
      </c>
      <c r="S244" s="105" t="s">
        <v>2551</v>
      </c>
      <c r="T244" s="106" t="s">
        <v>2532</v>
      </c>
      <c r="U244" s="83">
        <v>3742</v>
      </c>
      <c r="Y244" s="263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</row>
    <row r="245" spans="1:47" ht="12.75">
      <c r="A245" s="26">
        <v>244</v>
      </c>
      <c r="B245" s="84" t="s">
        <v>52</v>
      </c>
      <c r="C245" s="84" t="s">
        <v>44</v>
      </c>
      <c r="D245" s="11">
        <v>42985</v>
      </c>
      <c r="E245" s="293">
        <v>60</v>
      </c>
      <c r="F245" s="417" t="s">
        <v>2732</v>
      </c>
      <c r="G245" s="268"/>
      <c r="H245" s="208">
        <v>0</v>
      </c>
      <c r="I245" s="12"/>
      <c r="J245" s="19"/>
      <c r="K245" s="12"/>
      <c r="L245" s="19">
        <v>7359340</v>
      </c>
      <c r="M245" s="19">
        <v>73593</v>
      </c>
      <c r="N245" s="121" t="s">
        <v>2741</v>
      </c>
      <c r="O245" s="268">
        <v>0</v>
      </c>
      <c r="P245" s="128" t="s">
        <v>580</v>
      </c>
      <c r="Q245" s="268">
        <v>0</v>
      </c>
      <c r="R245" s="160" t="s">
        <v>2738</v>
      </c>
      <c r="S245" s="105" t="s">
        <v>2739</v>
      </c>
      <c r="T245" s="106" t="s">
        <v>204</v>
      </c>
      <c r="U245" s="83" t="s">
        <v>2740</v>
      </c>
      <c r="Y245" s="83" t="s">
        <v>746</v>
      </c>
      <c r="Z245" s="267">
        <v>38524</v>
      </c>
      <c r="AA245" s="82" t="s">
        <v>2733</v>
      </c>
      <c r="AB245" s="267">
        <v>39283</v>
      </c>
      <c r="AC245" s="82" t="s">
        <v>2734</v>
      </c>
      <c r="AD245" s="267">
        <v>39336</v>
      </c>
      <c r="AE245" s="82" t="s">
        <v>2735</v>
      </c>
      <c r="AF245" s="267">
        <v>39636</v>
      </c>
      <c r="AG245" s="82" t="s">
        <v>2736</v>
      </c>
      <c r="AH245" s="267">
        <v>39791</v>
      </c>
      <c r="AI245" s="82" t="s">
        <v>2737</v>
      </c>
      <c r="AJ245" s="267">
        <v>39916</v>
      </c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</row>
    <row r="246" spans="1:47" ht="12.75">
      <c r="A246" s="26">
        <v>245</v>
      </c>
      <c r="B246" s="84" t="s">
        <v>52</v>
      </c>
      <c r="C246" s="84" t="s">
        <v>44</v>
      </c>
      <c r="D246" s="11">
        <v>42985</v>
      </c>
      <c r="E246" s="293">
        <v>6139</v>
      </c>
      <c r="F246" s="416" t="s">
        <v>1233</v>
      </c>
      <c r="G246" s="268"/>
      <c r="H246" s="208">
        <v>11.56</v>
      </c>
      <c r="I246" s="12"/>
      <c r="J246" s="435">
        <v>15.832</v>
      </c>
      <c r="K246" s="12"/>
      <c r="L246" s="19">
        <v>666782</v>
      </c>
      <c r="M246" s="19">
        <v>6668</v>
      </c>
      <c r="N246" s="121" t="s">
        <v>2742</v>
      </c>
      <c r="O246" s="268">
        <v>0</v>
      </c>
      <c r="P246" s="128" t="s">
        <v>580</v>
      </c>
      <c r="Q246" s="268">
        <v>0</v>
      </c>
      <c r="R246" s="160" t="s">
        <v>448</v>
      </c>
      <c r="S246" s="105" t="s">
        <v>2743</v>
      </c>
      <c r="T246" s="106" t="s">
        <v>2744</v>
      </c>
      <c r="U246" s="83" t="s">
        <v>2745</v>
      </c>
      <c r="Y246" s="83" t="s">
        <v>2376</v>
      </c>
      <c r="Z246" s="267">
        <v>39484</v>
      </c>
      <c r="AA246" s="209" t="s">
        <v>2746</v>
      </c>
      <c r="AB246" s="267">
        <v>40903</v>
      </c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</row>
    <row r="247" spans="1:47" ht="12.75">
      <c r="A247" s="26">
        <v>246</v>
      </c>
      <c r="B247" s="84" t="s">
        <v>52</v>
      </c>
      <c r="C247" s="84" t="s">
        <v>44</v>
      </c>
      <c r="D247" s="11">
        <v>42985</v>
      </c>
      <c r="E247" s="293">
        <v>1223</v>
      </c>
      <c r="F247" s="416" t="s">
        <v>659</v>
      </c>
      <c r="G247" s="268"/>
      <c r="H247" s="208">
        <v>24.6</v>
      </c>
      <c r="I247" s="12"/>
      <c r="J247" s="19">
        <v>669.3</v>
      </c>
      <c r="K247" s="12"/>
      <c r="L247" s="19">
        <v>782500</v>
      </c>
      <c r="M247" s="19">
        <v>7825</v>
      </c>
      <c r="N247" s="121" t="s">
        <v>2747</v>
      </c>
      <c r="O247" s="268">
        <v>0</v>
      </c>
      <c r="P247" s="128" t="s">
        <v>580</v>
      </c>
      <c r="Q247" s="268">
        <v>0</v>
      </c>
      <c r="R247" s="160" t="s">
        <v>2748</v>
      </c>
      <c r="S247" s="105" t="s">
        <v>2749</v>
      </c>
      <c r="T247" s="106" t="s">
        <v>2750</v>
      </c>
      <c r="U247" s="83">
        <v>2280</v>
      </c>
      <c r="Y247" s="83" t="s">
        <v>2751</v>
      </c>
      <c r="Z247" s="267">
        <v>40385</v>
      </c>
      <c r="AA247" s="82" t="s">
        <v>2752</v>
      </c>
      <c r="AB247" s="267">
        <v>40506</v>
      </c>
      <c r="AC247" s="434" t="s">
        <v>2902</v>
      </c>
      <c r="AD247" s="267">
        <v>40626</v>
      </c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</row>
    <row r="248" spans="1:47" ht="12.75">
      <c r="A248" s="26">
        <v>247</v>
      </c>
      <c r="B248" s="433" t="s">
        <v>52</v>
      </c>
      <c r="C248" s="84" t="s">
        <v>53</v>
      </c>
      <c r="D248" s="11">
        <v>42985</v>
      </c>
      <c r="E248" s="293">
        <v>3966</v>
      </c>
      <c r="F248" s="416" t="s">
        <v>2753</v>
      </c>
      <c r="G248" s="268"/>
      <c r="H248" s="208">
        <v>48.19</v>
      </c>
      <c r="I248" s="12"/>
      <c r="J248" s="19">
        <v>487.45</v>
      </c>
      <c r="K248" s="12"/>
      <c r="L248" s="19">
        <v>9313604</v>
      </c>
      <c r="M248" s="19">
        <v>123082</v>
      </c>
      <c r="N248" s="121" t="s">
        <v>102</v>
      </c>
      <c r="O248" s="268">
        <v>0</v>
      </c>
      <c r="P248" s="128" t="s">
        <v>130</v>
      </c>
      <c r="Q248" s="268">
        <v>0</v>
      </c>
      <c r="R248" s="160" t="s">
        <v>2756</v>
      </c>
      <c r="S248" s="105" t="s">
        <v>2757</v>
      </c>
      <c r="T248" s="106" t="s">
        <v>518</v>
      </c>
      <c r="U248" s="83" t="s">
        <v>2758</v>
      </c>
      <c r="Y248" s="83" t="s">
        <v>2754</v>
      </c>
      <c r="Z248" s="267">
        <v>32468</v>
      </c>
      <c r="AA248" s="82" t="s">
        <v>2755</v>
      </c>
      <c r="AB248" s="267">
        <v>34340</v>
      </c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</row>
    <row r="249" spans="1:47" ht="12.75">
      <c r="A249" s="26">
        <v>248</v>
      </c>
      <c r="B249" s="84" t="s">
        <v>50</v>
      </c>
      <c r="C249" s="84" t="s">
        <v>43</v>
      </c>
      <c r="D249" s="11">
        <v>42986</v>
      </c>
      <c r="E249" s="293">
        <v>1262</v>
      </c>
      <c r="F249" s="416" t="s">
        <v>2759</v>
      </c>
      <c r="G249" s="84" t="s">
        <v>154</v>
      </c>
      <c r="H249" s="19">
        <v>6338.89</v>
      </c>
      <c r="I249" s="12"/>
      <c r="J249" s="19">
        <v>1999.5</v>
      </c>
      <c r="K249" s="12"/>
      <c r="L249" s="19">
        <v>1543970887</v>
      </c>
      <c r="M249" s="19">
        <v>23159563</v>
      </c>
      <c r="N249" s="121" t="s">
        <v>102</v>
      </c>
      <c r="O249" s="268">
        <v>5</v>
      </c>
      <c r="P249" s="128" t="s">
        <v>2760</v>
      </c>
      <c r="Q249" s="268">
        <v>0</v>
      </c>
      <c r="R249" s="160" t="s">
        <v>2761</v>
      </c>
      <c r="S249" s="105" t="s">
        <v>2762</v>
      </c>
      <c r="T249" s="106" t="s">
        <v>161</v>
      </c>
      <c r="U249" s="83" t="s">
        <v>2763</v>
      </c>
      <c r="Y249" s="263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</row>
    <row r="250" spans="1:47" ht="12.75">
      <c r="A250" s="26">
        <v>249</v>
      </c>
      <c r="B250" s="84" t="s">
        <v>52</v>
      </c>
      <c r="C250" s="84" t="s">
        <v>53</v>
      </c>
      <c r="D250" s="11">
        <v>42989</v>
      </c>
      <c r="E250" s="293">
        <v>17</v>
      </c>
      <c r="F250" s="416" t="s">
        <v>603</v>
      </c>
      <c r="G250" s="268"/>
      <c r="H250" s="208">
        <v>98.98</v>
      </c>
      <c r="I250" s="12"/>
      <c r="J250" s="19"/>
      <c r="K250" s="12"/>
      <c r="L250" s="19">
        <v>7072765</v>
      </c>
      <c r="M250" s="19">
        <v>70728</v>
      </c>
      <c r="N250" s="121" t="s">
        <v>2764</v>
      </c>
      <c r="O250" s="268">
        <v>0</v>
      </c>
      <c r="P250" s="128" t="s">
        <v>580</v>
      </c>
      <c r="Q250" s="268">
        <v>0</v>
      </c>
      <c r="R250" s="160" t="s">
        <v>2765</v>
      </c>
      <c r="S250" s="105" t="s">
        <v>2903</v>
      </c>
      <c r="T250" s="106" t="s">
        <v>858</v>
      </c>
      <c r="U250" s="83" t="s">
        <v>2766</v>
      </c>
      <c r="Y250" s="265" t="s">
        <v>2767</v>
      </c>
      <c r="Z250" s="267">
        <v>42528</v>
      </c>
      <c r="AA250" s="82" t="s">
        <v>1253</v>
      </c>
      <c r="AB250" s="267">
        <v>42704</v>
      </c>
      <c r="AC250" s="82" t="s">
        <v>2768</v>
      </c>
      <c r="AD250" s="267">
        <v>42817</v>
      </c>
      <c r="AE250" s="82"/>
      <c r="AF250" s="267"/>
      <c r="AG250" s="82"/>
      <c r="AH250" s="267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</row>
    <row r="251" spans="1:47" ht="12.75">
      <c r="A251" s="26">
        <v>250</v>
      </c>
      <c r="B251" s="84" t="s">
        <v>52</v>
      </c>
      <c r="C251" s="84" t="s">
        <v>53</v>
      </c>
      <c r="D251" s="11">
        <v>42989</v>
      </c>
      <c r="E251" s="293">
        <v>1255</v>
      </c>
      <c r="F251" s="416" t="s">
        <v>2769</v>
      </c>
      <c r="G251" s="268"/>
      <c r="H251" s="208">
        <v>58.31</v>
      </c>
      <c r="I251" s="12"/>
      <c r="J251" s="19">
        <v>439</v>
      </c>
      <c r="K251" s="12"/>
      <c r="L251" s="19">
        <v>44333458</v>
      </c>
      <c r="M251" s="19">
        <v>501317</v>
      </c>
      <c r="N251" s="121" t="s">
        <v>102</v>
      </c>
      <c r="O251" s="268">
        <v>0</v>
      </c>
      <c r="P251" s="128" t="s">
        <v>130</v>
      </c>
      <c r="Q251" s="268">
        <v>0</v>
      </c>
      <c r="R251" s="160" t="s">
        <v>2770</v>
      </c>
      <c r="S251" s="105" t="s">
        <v>2771</v>
      </c>
      <c r="T251" s="106" t="s">
        <v>2536</v>
      </c>
      <c r="U251" s="83">
        <v>4314</v>
      </c>
      <c r="Y251" s="83" t="s">
        <v>2772</v>
      </c>
      <c r="Z251" s="267">
        <v>18486</v>
      </c>
      <c r="AA251" s="82" t="s">
        <v>109</v>
      </c>
      <c r="AB251" s="267">
        <v>18969</v>
      </c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</row>
    <row r="252" spans="1:47" ht="12.75">
      <c r="A252" s="26">
        <v>251</v>
      </c>
      <c r="B252" s="84" t="s">
        <v>50</v>
      </c>
      <c r="C252" s="84" t="s">
        <v>43</v>
      </c>
      <c r="D252" s="122">
        <v>42989</v>
      </c>
      <c r="E252" s="293">
        <v>1261</v>
      </c>
      <c r="F252" s="416" t="s">
        <v>2773</v>
      </c>
      <c r="G252" s="268"/>
      <c r="H252" s="208">
        <v>292.1</v>
      </c>
      <c r="I252" s="12"/>
      <c r="J252" s="19">
        <v>630</v>
      </c>
      <c r="K252" s="12"/>
      <c r="L252" s="19">
        <v>32825825</v>
      </c>
      <c r="M252" s="19">
        <v>492387</v>
      </c>
      <c r="N252" s="121" t="s">
        <v>102</v>
      </c>
      <c r="O252" s="268">
        <v>2</v>
      </c>
      <c r="P252" s="128" t="s">
        <v>130</v>
      </c>
      <c r="Q252" s="268">
        <v>0</v>
      </c>
      <c r="R252" s="160" t="s">
        <v>2774</v>
      </c>
      <c r="S252" s="105" t="s">
        <v>2775</v>
      </c>
      <c r="T252" s="106" t="s">
        <v>161</v>
      </c>
      <c r="U252" s="83">
        <v>1056</v>
      </c>
      <c r="Y252" s="263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</row>
    <row r="253" spans="1:47" ht="12.75">
      <c r="A253" s="26">
        <v>252</v>
      </c>
      <c r="B253" s="84" t="s">
        <v>124</v>
      </c>
      <c r="C253" s="84" t="s">
        <v>43</v>
      </c>
      <c r="D253" s="122">
        <v>42993</v>
      </c>
      <c r="E253" s="293">
        <v>1224</v>
      </c>
      <c r="F253" s="416" t="s">
        <v>2776</v>
      </c>
      <c r="G253" s="268"/>
      <c r="H253" s="208">
        <v>10374.72</v>
      </c>
      <c r="I253" s="12"/>
      <c r="J253" s="19">
        <v>2553.31</v>
      </c>
      <c r="K253" s="12"/>
      <c r="L253" s="19">
        <v>17891436</v>
      </c>
      <c r="M253" s="19">
        <v>369085</v>
      </c>
      <c r="N253" s="121" t="s">
        <v>102</v>
      </c>
      <c r="O253" s="268">
        <v>7</v>
      </c>
      <c r="P253" s="128" t="s">
        <v>2779</v>
      </c>
      <c r="Q253" s="268">
        <v>0</v>
      </c>
      <c r="R253" s="160" t="s">
        <v>1522</v>
      </c>
      <c r="S253" s="105" t="s">
        <v>2778</v>
      </c>
      <c r="T253" s="106" t="s">
        <v>2284</v>
      </c>
      <c r="U253" s="83">
        <v>2150</v>
      </c>
      <c r="Y253" s="83" t="s">
        <v>2777</v>
      </c>
      <c r="Z253" s="267">
        <v>42228</v>
      </c>
      <c r="AA253" s="82"/>
      <c r="AB253" s="267"/>
      <c r="AC253" s="82"/>
      <c r="AD253" s="267"/>
      <c r="AE253" s="82"/>
      <c r="AF253" s="267"/>
      <c r="AG253" s="82"/>
      <c r="AH253" s="267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</row>
    <row r="254" spans="1:47" ht="12.75">
      <c r="A254" s="440">
        <v>253</v>
      </c>
      <c r="B254" s="441" t="s">
        <v>52</v>
      </c>
      <c r="C254" s="441" t="s">
        <v>44</v>
      </c>
      <c r="D254" s="442">
        <v>42999</v>
      </c>
      <c r="E254" s="443">
        <v>3926</v>
      </c>
      <c r="F254" s="444" t="s">
        <v>2780</v>
      </c>
      <c r="G254" s="445"/>
      <c r="H254" s="446">
        <v>0</v>
      </c>
      <c r="I254" s="447"/>
      <c r="J254" s="448">
        <v>43.7</v>
      </c>
      <c r="K254" s="447"/>
      <c r="L254" s="448">
        <v>5941430</v>
      </c>
      <c r="M254" s="448">
        <v>59414</v>
      </c>
      <c r="N254" s="449" t="s">
        <v>2781</v>
      </c>
      <c r="O254" s="445">
        <v>0</v>
      </c>
      <c r="P254" s="450" t="s">
        <v>131</v>
      </c>
      <c r="Q254" s="445">
        <v>0</v>
      </c>
      <c r="R254" s="451" t="s">
        <v>2782</v>
      </c>
      <c r="S254" s="452" t="s">
        <v>2783</v>
      </c>
      <c r="T254" s="453" t="s">
        <v>2784</v>
      </c>
      <c r="U254" s="454" t="s">
        <v>2785</v>
      </c>
      <c r="Y254" s="454" t="s">
        <v>1972</v>
      </c>
      <c r="Z254" s="455">
        <v>41816</v>
      </c>
      <c r="AA254" s="456" t="s">
        <v>1574</v>
      </c>
      <c r="AB254" s="455">
        <v>42507</v>
      </c>
      <c r="AC254" s="447"/>
      <c r="AD254" s="447"/>
      <c r="AE254" s="447"/>
      <c r="AF254" s="447"/>
      <c r="AG254" s="447"/>
      <c r="AH254" s="447"/>
      <c r="AI254" s="447"/>
      <c r="AJ254" s="447"/>
      <c r="AK254" s="447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</row>
    <row r="255" spans="1:47" ht="12.75">
      <c r="A255" s="26">
        <v>254</v>
      </c>
      <c r="B255" s="84" t="s">
        <v>52</v>
      </c>
      <c r="C255" s="84" t="s">
        <v>53</v>
      </c>
      <c r="D255" s="11">
        <v>42999</v>
      </c>
      <c r="E255" s="293">
        <v>5639</v>
      </c>
      <c r="F255" s="416" t="s">
        <v>2786</v>
      </c>
      <c r="G255" s="268"/>
      <c r="H255" s="208">
        <v>2.95</v>
      </c>
      <c r="I255" s="12"/>
      <c r="J255" s="19">
        <v>553.45</v>
      </c>
      <c r="K255" s="12"/>
      <c r="L255" s="19">
        <v>73688423</v>
      </c>
      <c r="M255" s="19">
        <v>744363</v>
      </c>
      <c r="N255" s="121" t="s">
        <v>211</v>
      </c>
      <c r="O255" s="268">
        <v>0</v>
      </c>
      <c r="P255" s="128" t="s">
        <v>580</v>
      </c>
      <c r="Q255" s="268">
        <v>0</v>
      </c>
      <c r="R255" s="160" t="s">
        <v>2787</v>
      </c>
      <c r="S255" s="105" t="s">
        <v>2788</v>
      </c>
      <c r="T255" s="106" t="s">
        <v>2789</v>
      </c>
      <c r="U255" s="83" t="s">
        <v>2790</v>
      </c>
      <c r="V255" s="12"/>
      <c r="W255" s="12"/>
      <c r="X255" s="12"/>
      <c r="Y255" s="83" t="s">
        <v>2791</v>
      </c>
      <c r="Z255" s="267">
        <v>41004</v>
      </c>
      <c r="AA255" s="82" t="s">
        <v>2792</v>
      </c>
      <c r="AB255" s="267">
        <v>41743</v>
      </c>
      <c r="AC255" s="82" t="s">
        <v>2793</v>
      </c>
      <c r="AD255" s="267">
        <v>42075</v>
      </c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</row>
    <row r="256" spans="1:47" ht="12.75">
      <c r="A256" s="26">
        <v>255</v>
      </c>
      <c r="B256" s="84" t="s">
        <v>124</v>
      </c>
      <c r="C256" s="84" t="s">
        <v>46</v>
      </c>
      <c r="D256" s="11">
        <v>42999</v>
      </c>
      <c r="E256" s="293">
        <v>1205</v>
      </c>
      <c r="F256" s="416" t="s">
        <v>2794</v>
      </c>
      <c r="G256" s="84"/>
      <c r="H256" s="208">
        <v>60.18</v>
      </c>
      <c r="I256" s="12"/>
      <c r="J256" s="19">
        <v>561</v>
      </c>
      <c r="K256" s="12"/>
      <c r="L256" s="19">
        <v>17472764</v>
      </c>
      <c r="M256" s="19">
        <v>227091</v>
      </c>
      <c r="N256" s="121" t="s">
        <v>2659</v>
      </c>
      <c r="O256" s="268">
        <v>2</v>
      </c>
      <c r="P256" s="128" t="s">
        <v>580</v>
      </c>
      <c r="Q256" s="268">
        <v>0</v>
      </c>
      <c r="R256" s="160" t="s">
        <v>1142</v>
      </c>
      <c r="S256" s="105" t="s">
        <v>2796</v>
      </c>
      <c r="T256" s="106" t="s">
        <v>2797</v>
      </c>
      <c r="U256" s="83">
        <v>1571</v>
      </c>
      <c r="V256" s="12"/>
      <c r="W256" s="12"/>
      <c r="X256" s="12"/>
      <c r="Y256" s="83" t="s">
        <v>2795</v>
      </c>
      <c r="Z256" s="267">
        <v>42822</v>
      </c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</row>
    <row r="257" spans="1:47" ht="12.75">
      <c r="A257" s="26">
        <v>256</v>
      </c>
      <c r="B257" s="84" t="s">
        <v>124</v>
      </c>
      <c r="C257" s="84" t="s">
        <v>46</v>
      </c>
      <c r="D257" s="122">
        <v>43007</v>
      </c>
      <c r="E257" s="293">
        <v>738</v>
      </c>
      <c r="F257" s="416" t="s">
        <v>2422</v>
      </c>
      <c r="G257" s="268"/>
      <c r="H257" s="208">
        <v>7.72</v>
      </c>
      <c r="I257" s="12"/>
      <c r="J257" s="19">
        <v>754.66</v>
      </c>
      <c r="K257" s="12"/>
      <c r="L257" s="19">
        <v>3295000</v>
      </c>
      <c r="M257" s="19">
        <v>55398</v>
      </c>
      <c r="N257" s="121" t="s">
        <v>211</v>
      </c>
      <c r="O257" s="268">
        <v>2</v>
      </c>
      <c r="P257" s="128" t="s">
        <v>580</v>
      </c>
      <c r="Q257" s="268">
        <v>0</v>
      </c>
      <c r="R257" s="160" t="s">
        <v>673</v>
      </c>
      <c r="S257" s="105" t="s">
        <v>2725</v>
      </c>
      <c r="T257" s="106" t="s">
        <v>2532</v>
      </c>
      <c r="U257" s="83">
        <v>3175</v>
      </c>
      <c r="V257" s="12"/>
      <c r="W257" s="12"/>
      <c r="X257" s="12"/>
      <c r="Y257" s="83" t="s">
        <v>2798</v>
      </c>
      <c r="Z257" s="267">
        <v>42779</v>
      </c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</row>
    <row r="258" spans="1:47" ht="12.75">
      <c r="A258" s="26">
        <v>257</v>
      </c>
      <c r="B258" s="84" t="s">
        <v>52</v>
      </c>
      <c r="C258" s="84" t="s">
        <v>53</v>
      </c>
      <c r="D258" s="11">
        <v>43007</v>
      </c>
      <c r="E258" s="293">
        <v>156</v>
      </c>
      <c r="F258" s="416" t="s">
        <v>666</v>
      </c>
      <c r="G258" s="268"/>
      <c r="H258" s="208">
        <v>88.02</v>
      </c>
      <c r="I258" s="12"/>
      <c r="J258" s="19">
        <v>1240</v>
      </c>
      <c r="K258" s="12"/>
      <c r="L258" s="19">
        <v>16662316</v>
      </c>
      <c r="M258" s="19">
        <v>241010</v>
      </c>
      <c r="N258" s="121" t="s">
        <v>2799</v>
      </c>
      <c r="O258" s="268">
        <v>0</v>
      </c>
      <c r="P258" s="128" t="s">
        <v>580</v>
      </c>
      <c r="Q258" s="268">
        <v>0</v>
      </c>
      <c r="R258" s="160" t="s">
        <v>2800</v>
      </c>
      <c r="S258" s="105" t="s">
        <v>2801</v>
      </c>
      <c r="T258" s="106" t="s">
        <v>112</v>
      </c>
      <c r="U258" s="83">
        <v>137</v>
      </c>
      <c r="V258" s="12"/>
      <c r="W258" s="12"/>
      <c r="X258" s="12"/>
      <c r="Y258" s="83" t="s">
        <v>2803</v>
      </c>
      <c r="Z258" s="12"/>
      <c r="AA258" s="82" t="s">
        <v>2802</v>
      </c>
      <c r="AB258" s="12"/>
      <c r="AC258" s="82" t="s">
        <v>2804</v>
      </c>
      <c r="AD258" s="12"/>
      <c r="AE258" s="82" t="s">
        <v>2805</v>
      </c>
      <c r="AF258" s="12"/>
      <c r="AG258" s="82" t="s">
        <v>2806</v>
      </c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</row>
    <row r="259" spans="1:47" ht="12.75">
      <c r="A259" s="26">
        <v>258</v>
      </c>
      <c r="B259" s="84" t="s">
        <v>23</v>
      </c>
      <c r="C259" s="84" t="s">
        <v>79</v>
      </c>
      <c r="D259" s="11">
        <v>43007</v>
      </c>
      <c r="E259" s="293">
        <v>5969</v>
      </c>
      <c r="F259" s="416" t="s">
        <v>276</v>
      </c>
      <c r="G259" s="84"/>
      <c r="H259" s="208">
        <v>54.07</v>
      </c>
      <c r="I259" s="12"/>
      <c r="J259" s="19">
        <v>223</v>
      </c>
      <c r="K259" s="12"/>
      <c r="L259" s="19">
        <v>8588173</v>
      </c>
      <c r="M259" s="19">
        <v>119481</v>
      </c>
      <c r="N259" s="121" t="s">
        <v>102</v>
      </c>
      <c r="O259" s="268">
        <v>0</v>
      </c>
      <c r="P259" s="128" t="s">
        <v>130</v>
      </c>
      <c r="Q259" s="268">
        <v>0</v>
      </c>
      <c r="R259" s="160" t="s">
        <v>2807</v>
      </c>
      <c r="S259" s="105" t="s">
        <v>2808</v>
      </c>
      <c r="T259" s="106" t="s">
        <v>2809</v>
      </c>
      <c r="U259" s="83">
        <v>1102</v>
      </c>
      <c r="V259" s="12"/>
      <c r="W259" s="12"/>
      <c r="X259" s="12"/>
      <c r="Y259" s="83" t="s">
        <v>118</v>
      </c>
      <c r="Z259" s="267">
        <v>25331</v>
      </c>
      <c r="AA259" s="82" t="s">
        <v>109</v>
      </c>
      <c r="AB259" s="267">
        <v>27509</v>
      </c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</row>
    <row r="260" spans="1:47" ht="12.75">
      <c r="A260" s="26">
        <v>259</v>
      </c>
      <c r="B260" s="84" t="s">
        <v>23</v>
      </c>
      <c r="C260" s="84">
        <v>1959</v>
      </c>
      <c r="D260" s="11">
        <v>43007</v>
      </c>
      <c r="E260" s="293">
        <v>3909</v>
      </c>
      <c r="F260" s="416" t="s">
        <v>382</v>
      </c>
      <c r="G260" s="84"/>
      <c r="H260" s="208">
        <v>274</v>
      </c>
      <c r="I260" s="12"/>
      <c r="J260" s="19">
        <v>294</v>
      </c>
      <c r="K260" s="12"/>
      <c r="L260" s="19">
        <v>47056760</v>
      </c>
      <c r="M260" s="19">
        <v>705851</v>
      </c>
      <c r="N260" s="121" t="s">
        <v>2811</v>
      </c>
      <c r="O260" s="84">
        <v>0</v>
      </c>
      <c r="P260" s="128" t="s">
        <v>131</v>
      </c>
      <c r="Q260" s="268">
        <v>0</v>
      </c>
      <c r="R260" s="160" t="s">
        <v>2810</v>
      </c>
      <c r="S260" s="105" t="s">
        <v>1085</v>
      </c>
      <c r="T260" s="106" t="s">
        <v>137</v>
      </c>
      <c r="U260" s="83">
        <v>1032</v>
      </c>
      <c r="V260" s="12"/>
      <c r="W260" s="12"/>
      <c r="X260" s="12"/>
      <c r="Y260" s="263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</row>
    <row r="261" spans="1:47" ht="12.75">
      <c r="A261" s="26">
        <v>260</v>
      </c>
      <c r="B261" s="84" t="s">
        <v>50</v>
      </c>
      <c r="C261" s="84" t="s">
        <v>43</v>
      </c>
      <c r="D261" s="11">
        <v>43010</v>
      </c>
      <c r="E261" s="293">
        <v>5135</v>
      </c>
      <c r="F261" s="416" t="s">
        <v>2933</v>
      </c>
      <c r="G261" s="84" t="s">
        <v>154</v>
      </c>
      <c r="H261" s="208">
        <v>4093.86</v>
      </c>
      <c r="I261" s="12"/>
      <c r="J261" s="19">
        <v>1095</v>
      </c>
      <c r="K261" s="12"/>
      <c r="L261" s="19">
        <v>979060517</v>
      </c>
      <c r="M261" s="19">
        <v>14685908</v>
      </c>
      <c r="N261" s="121" t="s">
        <v>102</v>
      </c>
      <c r="O261" s="84">
        <v>6</v>
      </c>
      <c r="P261" s="128" t="s">
        <v>2934</v>
      </c>
      <c r="Q261" s="268">
        <v>0</v>
      </c>
      <c r="R261" s="160" t="s">
        <v>2935</v>
      </c>
      <c r="S261" s="105" t="s">
        <v>1292</v>
      </c>
      <c r="T261" s="106" t="s">
        <v>590</v>
      </c>
      <c r="U261" s="83">
        <v>233</v>
      </c>
      <c r="V261" s="12"/>
      <c r="W261" s="12"/>
      <c r="X261" s="12"/>
      <c r="Y261" s="263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</row>
    <row r="262" spans="1:47" ht="12.75">
      <c r="A262" s="26">
        <v>261</v>
      </c>
      <c r="B262" s="84" t="s">
        <v>52</v>
      </c>
      <c r="C262" s="84" t="s">
        <v>53</v>
      </c>
      <c r="D262" s="11">
        <v>43013</v>
      </c>
      <c r="E262" s="293">
        <v>5745</v>
      </c>
      <c r="F262" s="416" t="s">
        <v>2936</v>
      </c>
      <c r="G262" s="84"/>
      <c r="H262" s="208">
        <v>13.66</v>
      </c>
      <c r="I262" s="12"/>
      <c r="J262" s="19">
        <v>437</v>
      </c>
      <c r="K262" s="12"/>
      <c r="L262" s="19">
        <v>4895968</v>
      </c>
      <c r="M262" s="19">
        <v>60689</v>
      </c>
      <c r="N262" s="121" t="s">
        <v>2455</v>
      </c>
      <c r="O262" s="268">
        <v>0</v>
      </c>
      <c r="P262" s="128" t="s">
        <v>580</v>
      </c>
      <c r="Q262" s="268">
        <v>0</v>
      </c>
      <c r="R262" s="160" t="s">
        <v>2937</v>
      </c>
      <c r="S262" s="105" t="s">
        <v>2938</v>
      </c>
      <c r="T262" s="106" t="s">
        <v>2939</v>
      </c>
      <c r="U262" s="83">
        <v>782</v>
      </c>
      <c r="V262" s="12"/>
      <c r="W262" s="12"/>
      <c r="X262" s="12"/>
      <c r="Y262" s="83" t="s">
        <v>2940</v>
      </c>
      <c r="Z262" s="267">
        <v>15659</v>
      </c>
      <c r="AA262" s="82" t="s">
        <v>2941</v>
      </c>
      <c r="AB262" s="209">
        <v>16074</v>
      </c>
      <c r="AC262" s="82" t="s">
        <v>2942</v>
      </c>
      <c r="AD262" s="267">
        <v>36522</v>
      </c>
      <c r="AE262" s="82" t="s">
        <v>2943</v>
      </c>
      <c r="AF262" s="267">
        <v>36965</v>
      </c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</row>
    <row r="263" spans="1:47" ht="12.75">
      <c r="A263" s="26">
        <v>262</v>
      </c>
      <c r="B263" s="84" t="s">
        <v>23</v>
      </c>
      <c r="C263" s="84">
        <v>1959</v>
      </c>
      <c r="D263" s="122">
        <v>43013</v>
      </c>
      <c r="E263" s="84">
        <v>562</v>
      </c>
      <c r="F263" s="416" t="s">
        <v>2533</v>
      </c>
      <c r="G263" s="268"/>
      <c r="H263" s="208">
        <v>65</v>
      </c>
      <c r="I263" s="12"/>
      <c r="J263" s="19">
        <v>544.38</v>
      </c>
      <c r="K263" s="12"/>
      <c r="L263" s="19">
        <v>8078265</v>
      </c>
      <c r="M263" s="19">
        <v>121174</v>
      </c>
      <c r="N263" s="121" t="s">
        <v>102</v>
      </c>
      <c r="O263" s="268">
        <v>0</v>
      </c>
      <c r="P263" s="128" t="s">
        <v>130</v>
      </c>
      <c r="Q263" s="268">
        <v>0</v>
      </c>
      <c r="R263" s="160" t="s">
        <v>2944</v>
      </c>
      <c r="S263" s="105" t="s">
        <v>2945</v>
      </c>
      <c r="T263" s="106" t="s">
        <v>1387</v>
      </c>
      <c r="U263" s="83">
        <v>4953</v>
      </c>
      <c r="V263" s="12"/>
      <c r="W263" s="12"/>
      <c r="X263" s="12"/>
      <c r="Y263" s="83" t="s">
        <v>2946</v>
      </c>
      <c r="Z263" s="267">
        <v>16733</v>
      </c>
      <c r="AA263" s="82" t="s">
        <v>113</v>
      </c>
      <c r="AB263" s="267">
        <v>16901</v>
      </c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</row>
    <row r="264" spans="1:47" ht="12.75">
      <c r="A264" s="26">
        <v>263</v>
      </c>
      <c r="B264" s="84" t="s">
        <v>50</v>
      </c>
      <c r="C264" s="73" t="s">
        <v>54</v>
      </c>
      <c r="D264" s="11">
        <v>43021</v>
      </c>
      <c r="E264" s="268">
        <v>1205</v>
      </c>
      <c r="F264" s="416" t="s">
        <v>506</v>
      </c>
      <c r="G264" s="268"/>
      <c r="H264" s="208">
        <v>444.6</v>
      </c>
      <c r="I264" s="12"/>
      <c r="J264" s="19">
        <v>608</v>
      </c>
      <c r="K264" s="12"/>
      <c r="L264" s="19">
        <v>25970192</v>
      </c>
      <c r="M264" s="210">
        <v>347964</v>
      </c>
      <c r="N264" s="121" t="s">
        <v>114</v>
      </c>
      <c r="O264" s="268">
        <v>1</v>
      </c>
      <c r="P264" s="128" t="s">
        <v>580</v>
      </c>
      <c r="Q264" s="268">
        <v>0</v>
      </c>
      <c r="R264" s="160" t="s">
        <v>2947</v>
      </c>
      <c r="S264" s="105" t="s">
        <v>2948</v>
      </c>
      <c r="T264" s="106" t="s">
        <v>1144</v>
      </c>
      <c r="U264" s="83" t="s">
        <v>2949</v>
      </c>
      <c r="V264" s="12"/>
      <c r="W264" s="12"/>
      <c r="X264" s="12"/>
      <c r="Y264" s="83" t="s">
        <v>2950</v>
      </c>
      <c r="Z264" s="267">
        <v>41172</v>
      </c>
      <c r="AA264" s="82"/>
      <c r="AB264" s="267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</row>
    <row r="265" spans="1:47" ht="12.75">
      <c r="A265" s="26">
        <v>264</v>
      </c>
      <c r="B265" s="84" t="s">
        <v>52</v>
      </c>
      <c r="C265" s="84" t="s">
        <v>44</v>
      </c>
      <c r="D265" s="11">
        <v>43021</v>
      </c>
      <c r="E265" s="84">
        <v>1552</v>
      </c>
      <c r="F265" s="416" t="s">
        <v>2951</v>
      </c>
      <c r="G265" s="268"/>
      <c r="H265" s="208">
        <v>0</v>
      </c>
      <c r="I265" s="439"/>
      <c r="J265" s="407"/>
      <c r="K265" s="12"/>
      <c r="L265" s="19">
        <v>5660000</v>
      </c>
      <c r="M265" s="19">
        <v>56600</v>
      </c>
      <c r="N265" s="121" t="s">
        <v>2764</v>
      </c>
      <c r="O265" s="268">
        <v>0</v>
      </c>
      <c r="P265" s="128" t="s">
        <v>580</v>
      </c>
      <c r="Q265" s="268">
        <v>0</v>
      </c>
      <c r="R265" s="160" t="s">
        <v>2957</v>
      </c>
      <c r="S265" s="105" t="s">
        <v>2958</v>
      </c>
      <c r="T265" s="106" t="s">
        <v>615</v>
      </c>
      <c r="U265" s="83" t="s">
        <v>2959</v>
      </c>
      <c r="V265" s="12"/>
      <c r="W265" s="12"/>
      <c r="X265" s="12"/>
      <c r="Y265" s="83" t="s">
        <v>2952</v>
      </c>
      <c r="Z265" s="267">
        <v>19128</v>
      </c>
      <c r="AA265" s="82" t="s">
        <v>2953</v>
      </c>
      <c r="AB265" s="267">
        <v>19431</v>
      </c>
      <c r="AC265" s="82" t="s">
        <v>2954</v>
      </c>
      <c r="AD265" s="267">
        <v>37459</v>
      </c>
      <c r="AE265" s="82" t="s">
        <v>2955</v>
      </c>
      <c r="AF265" s="267">
        <v>40452</v>
      </c>
      <c r="AG265" s="82" t="s">
        <v>2956</v>
      </c>
      <c r="AH265" s="267">
        <v>40511</v>
      </c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</row>
    <row r="266" spans="1:47" ht="12.75">
      <c r="A266" s="26">
        <v>265</v>
      </c>
      <c r="B266" s="84" t="s">
        <v>23</v>
      </c>
      <c r="C266" s="84">
        <v>1959</v>
      </c>
      <c r="D266" s="11">
        <v>43021</v>
      </c>
      <c r="E266" s="268">
        <v>1411</v>
      </c>
      <c r="F266" s="416" t="s">
        <v>1389</v>
      </c>
      <c r="G266" s="84"/>
      <c r="H266" s="208">
        <v>200</v>
      </c>
      <c r="I266" s="12"/>
      <c r="J266" s="407">
        <v>270</v>
      </c>
      <c r="K266" s="12"/>
      <c r="L266" s="19">
        <v>34804800</v>
      </c>
      <c r="M266" s="19">
        <v>522072</v>
      </c>
      <c r="N266" s="121" t="s">
        <v>102</v>
      </c>
      <c r="O266" s="268">
        <v>1</v>
      </c>
      <c r="P266" s="128" t="s">
        <v>130</v>
      </c>
      <c r="Q266" s="268">
        <v>0</v>
      </c>
      <c r="R266" s="160" t="s">
        <v>2960</v>
      </c>
      <c r="S266" s="105" t="s">
        <v>1374</v>
      </c>
      <c r="T266" s="106" t="s">
        <v>2961</v>
      </c>
      <c r="U266" s="83">
        <v>840</v>
      </c>
      <c r="V266" s="12"/>
      <c r="W266" s="12"/>
      <c r="X266" s="12"/>
      <c r="Y266" s="14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</row>
    <row r="267" spans="1:47" ht="12.75">
      <c r="A267" s="26">
        <v>266</v>
      </c>
      <c r="B267" s="84" t="s">
        <v>23</v>
      </c>
      <c r="C267" s="84">
        <v>1959</v>
      </c>
      <c r="D267" s="11">
        <v>43021</v>
      </c>
      <c r="E267" s="268">
        <v>5420</v>
      </c>
      <c r="F267" s="416" t="s">
        <v>2962</v>
      </c>
      <c r="G267" s="84"/>
      <c r="H267" s="208">
        <v>288</v>
      </c>
      <c r="I267" s="12"/>
      <c r="J267" s="19">
        <v>532.5</v>
      </c>
      <c r="K267" s="12"/>
      <c r="L267" s="19">
        <v>9745344</v>
      </c>
      <c r="M267" s="19">
        <v>146180</v>
      </c>
      <c r="N267" s="121" t="s">
        <v>102</v>
      </c>
      <c r="O267" s="268">
        <v>2</v>
      </c>
      <c r="P267" s="128" t="s">
        <v>130</v>
      </c>
      <c r="Q267" s="268">
        <v>0</v>
      </c>
      <c r="R267" s="160" t="s">
        <v>2963</v>
      </c>
      <c r="S267" s="105" t="s">
        <v>2964</v>
      </c>
      <c r="T267" s="106" t="s">
        <v>2965</v>
      </c>
      <c r="U267" s="83">
        <v>366</v>
      </c>
      <c r="V267" s="12"/>
      <c r="W267" s="12"/>
      <c r="X267" s="12"/>
      <c r="Y267" s="83" t="s">
        <v>2966</v>
      </c>
      <c r="Z267" s="267">
        <v>14880</v>
      </c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</row>
    <row r="268" spans="1:47" ht="12.75">
      <c r="A268" s="26">
        <v>267</v>
      </c>
      <c r="B268" s="84" t="s">
        <v>52</v>
      </c>
      <c r="C268" s="84" t="s">
        <v>53</v>
      </c>
      <c r="D268" s="11">
        <v>43021</v>
      </c>
      <c r="E268" s="268">
        <v>1256</v>
      </c>
      <c r="F268" s="416" t="s">
        <v>414</v>
      </c>
      <c r="G268" s="84"/>
      <c r="H268" s="208">
        <v>23.82</v>
      </c>
      <c r="I268" s="12"/>
      <c r="J268" s="19">
        <v>338</v>
      </c>
      <c r="K268" s="12"/>
      <c r="L268" s="19">
        <v>2961850</v>
      </c>
      <c r="M268" s="19">
        <v>46153</v>
      </c>
      <c r="N268" s="121" t="s">
        <v>102</v>
      </c>
      <c r="O268" s="268">
        <v>0</v>
      </c>
      <c r="P268" s="128" t="s">
        <v>130</v>
      </c>
      <c r="Q268" s="268">
        <v>0</v>
      </c>
      <c r="R268" s="160" t="s">
        <v>2534</v>
      </c>
      <c r="S268" s="105" t="s">
        <v>2967</v>
      </c>
      <c r="T268" s="106" t="s">
        <v>2968</v>
      </c>
      <c r="U268" s="83">
        <v>4456</v>
      </c>
      <c r="V268" s="12"/>
      <c r="W268" s="12"/>
      <c r="X268" s="12"/>
      <c r="Y268" s="83" t="s">
        <v>2537</v>
      </c>
      <c r="Z268" s="267">
        <v>17183</v>
      </c>
      <c r="AA268" s="82" t="s">
        <v>113</v>
      </c>
      <c r="AB268" s="267">
        <v>17820</v>
      </c>
      <c r="AC268" s="82" t="s">
        <v>2969</v>
      </c>
      <c r="AD268" s="267">
        <v>42969</v>
      </c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</row>
    <row r="269" spans="1:47" ht="12.75">
      <c r="A269" s="26">
        <v>268</v>
      </c>
      <c r="B269" s="84" t="s">
        <v>124</v>
      </c>
      <c r="C269" s="84" t="s">
        <v>43</v>
      </c>
      <c r="D269" s="11">
        <v>43024</v>
      </c>
      <c r="E269" s="268">
        <v>66</v>
      </c>
      <c r="F269" s="416" t="s">
        <v>1360</v>
      </c>
      <c r="G269" s="84"/>
      <c r="H269" s="208">
        <v>11229.37</v>
      </c>
      <c r="I269" s="12"/>
      <c r="J269" s="19">
        <v>1454.74</v>
      </c>
      <c r="K269" s="12"/>
      <c r="L269" s="19">
        <v>4130675</v>
      </c>
      <c r="M269" s="19">
        <v>61960</v>
      </c>
      <c r="N269" s="121" t="s">
        <v>102</v>
      </c>
      <c r="O269" s="268">
        <v>18</v>
      </c>
      <c r="P269" s="128" t="s">
        <v>2970</v>
      </c>
      <c r="Q269" s="268">
        <v>0</v>
      </c>
      <c r="R269" s="160" t="s">
        <v>2272</v>
      </c>
      <c r="S269" s="105" t="s">
        <v>264</v>
      </c>
      <c r="T269" s="106" t="s">
        <v>378</v>
      </c>
      <c r="U269" s="83">
        <v>30</v>
      </c>
      <c r="V269" s="12"/>
      <c r="W269" s="12"/>
      <c r="X269" s="12"/>
      <c r="Y269" s="83" t="s">
        <v>2273</v>
      </c>
      <c r="Z269" s="267">
        <v>42192</v>
      </c>
      <c r="AA269" s="82" t="s">
        <v>2971</v>
      </c>
      <c r="AB269" s="267">
        <v>42944</v>
      </c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</row>
    <row r="270" spans="1:47" ht="12.75">
      <c r="A270" s="26">
        <v>269</v>
      </c>
      <c r="B270" s="84" t="s">
        <v>124</v>
      </c>
      <c r="C270" s="84" t="s">
        <v>43</v>
      </c>
      <c r="D270" s="11">
        <v>43024</v>
      </c>
      <c r="E270" s="268">
        <v>6535</v>
      </c>
      <c r="F270" s="416" t="s">
        <v>2972</v>
      </c>
      <c r="G270" s="268"/>
      <c r="H270" s="208">
        <v>15568.02</v>
      </c>
      <c r="I270" s="12"/>
      <c r="J270" s="19">
        <v>3531.8</v>
      </c>
      <c r="K270" s="12"/>
      <c r="L270" s="19">
        <v>551371914</v>
      </c>
      <c r="M270" s="19">
        <v>4879282</v>
      </c>
      <c r="N270" s="121" t="s">
        <v>102</v>
      </c>
      <c r="O270" s="268">
        <v>17</v>
      </c>
      <c r="P270" s="128" t="s">
        <v>2973</v>
      </c>
      <c r="Q270" s="268">
        <v>0</v>
      </c>
      <c r="R270" s="160" t="s">
        <v>2974</v>
      </c>
      <c r="S270" s="105" t="s">
        <v>1027</v>
      </c>
      <c r="T270" s="106" t="s">
        <v>2975</v>
      </c>
      <c r="U270" s="83" t="s">
        <v>2976</v>
      </c>
      <c r="V270" s="12"/>
      <c r="W270" s="12"/>
      <c r="X270" s="12"/>
      <c r="Y270" s="83" t="s">
        <v>2977</v>
      </c>
      <c r="Z270" s="267">
        <v>42369</v>
      </c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</row>
    <row r="271" spans="1:47" ht="12.75">
      <c r="A271" s="26">
        <v>270</v>
      </c>
      <c r="B271" s="84" t="s">
        <v>23</v>
      </c>
      <c r="C271" s="84" t="s">
        <v>81</v>
      </c>
      <c r="D271" s="11">
        <v>43025</v>
      </c>
      <c r="E271" s="268">
        <v>3049</v>
      </c>
      <c r="F271" s="416" t="s">
        <v>617</v>
      </c>
      <c r="G271" s="268"/>
      <c r="H271" s="208">
        <v>126.48</v>
      </c>
      <c r="I271" s="12"/>
      <c r="J271" s="19">
        <v>512</v>
      </c>
      <c r="K271" s="12"/>
      <c r="L271" s="19">
        <v>19379648</v>
      </c>
      <c r="M271" s="19">
        <v>290695</v>
      </c>
      <c r="N271" s="121" t="s">
        <v>2514</v>
      </c>
      <c r="O271" s="268">
        <v>2</v>
      </c>
      <c r="P271" s="128" t="s">
        <v>580</v>
      </c>
      <c r="Q271" s="268">
        <v>0</v>
      </c>
      <c r="R271" s="160" t="s">
        <v>2980</v>
      </c>
      <c r="S271" s="105" t="s">
        <v>2981</v>
      </c>
      <c r="T271" s="106" t="s">
        <v>2726</v>
      </c>
      <c r="U271" s="83">
        <v>2423</v>
      </c>
      <c r="V271" s="12"/>
      <c r="W271" s="12"/>
      <c r="X271" s="12"/>
      <c r="Y271" s="83" t="s">
        <v>2978</v>
      </c>
      <c r="Z271" s="267">
        <v>20443</v>
      </c>
      <c r="AA271" s="82" t="s">
        <v>113</v>
      </c>
      <c r="AB271" s="267">
        <v>21180</v>
      </c>
      <c r="AC271" s="82" t="s">
        <v>2979</v>
      </c>
      <c r="AD271" s="267">
        <v>36238</v>
      </c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</row>
    <row r="272" spans="1:47" ht="12.75">
      <c r="A272" s="26">
        <v>271</v>
      </c>
      <c r="B272" s="84" t="s">
        <v>124</v>
      </c>
      <c r="C272" s="84" t="s">
        <v>43</v>
      </c>
      <c r="D272" s="11">
        <v>43026</v>
      </c>
      <c r="E272" s="268">
        <v>6520</v>
      </c>
      <c r="F272" s="416" t="s">
        <v>267</v>
      </c>
      <c r="G272" s="268"/>
      <c r="H272" s="208">
        <v>5087.01</v>
      </c>
      <c r="I272" s="12"/>
      <c r="J272" s="19">
        <v>1515</v>
      </c>
      <c r="K272" s="12"/>
      <c r="L272" s="19">
        <v>21322762</v>
      </c>
      <c r="M272" s="19">
        <v>217422</v>
      </c>
      <c r="N272" s="121" t="s">
        <v>102</v>
      </c>
      <c r="O272" s="268">
        <v>10</v>
      </c>
      <c r="P272" s="128" t="s">
        <v>2982</v>
      </c>
      <c r="Q272" s="268">
        <v>0</v>
      </c>
      <c r="R272" s="160" t="s">
        <v>2983</v>
      </c>
      <c r="S272" s="105" t="s">
        <v>2984</v>
      </c>
      <c r="T272" s="106" t="s">
        <v>214</v>
      </c>
      <c r="U272" s="83">
        <v>2132</v>
      </c>
      <c r="V272" s="12"/>
      <c r="W272" s="12"/>
      <c r="X272" s="12"/>
      <c r="Y272" s="83" t="s">
        <v>2985</v>
      </c>
      <c r="Z272" s="267">
        <v>42367</v>
      </c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</row>
    <row r="273" spans="1:47" ht="12.75">
      <c r="A273" s="26">
        <v>272</v>
      </c>
      <c r="B273" s="84" t="s">
        <v>52</v>
      </c>
      <c r="C273" s="84" t="s">
        <v>44</v>
      </c>
      <c r="D273" s="11">
        <v>43026</v>
      </c>
      <c r="E273" s="268">
        <v>12</v>
      </c>
      <c r="F273" s="266" t="s">
        <v>2986</v>
      </c>
      <c r="G273" s="84"/>
      <c r="H273" s="208">
        <v>191.4</v>
      </c>
      <c r="I273" s="12"/>
      <c r="J273" s="19"/>
      <c r="K273" s="12"/>
      <c r="L273" s="19">
        <v>3632000</v>
      </c>
      <c r="M273" s="19">
        <v>36320</v>
      </c>
      <c r="N273" s="121" t="s">
        <v>211</v>
      </c>
      <c r="O273" s="268">
        <v>0</v>
      </c>
      <c r="P273" s="128" t="s">
        <v>580</v>
      </c>
      <c r="Q273" s="268">
        <v>0</v>
      </c>
      <c r="R273" s="160" t="s">
        <v>2988</v>
      </c>
      <c r="S273" s="105" t="s">
        <v>2989</v>
      </c>
      <c r="T273" s="106" t="s">
        <v>2990</v>
      </c>
      <c r="U273" s="83" t="s">
        <v>2991</v>
      </c>
      <c r="V273" s="12"/>
      <c r="W273" s="12"/>
      <c r="X273" s="12"/>
      <c r="Y273" s="83" t="s">
        <v>2987</v>
      </c>
      <c r="Z273" s="267">
        <v>10904</v>
      </c>
      <c r="AA273" s="82" t="s">
        <v>3146</v>
      </c>
      <c r="AB273" s="267">
        <v>34080</v>
      </c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</row>
    <row r="274" spans="1:47" ht="12.75">
      <c r="A274" s="26">
        <v>273</v>
      </c>
      <c r="B274" s="84" t="s">
        <v>50</v>
      </c>
      <c r="C274" s="84" t="s">
        <v>43</v>
      </c>
      <c r="D274" s="11">
        <v>43031</v>
      </c>
      <c r="E274" s="268">
        <v>162</v>
      </c>
      <c r="F274" s="266" t="s">
        <v>2992</v>
      </c>
      <c r="G274" s="84"/>
      <c r="H274" s="19">
        <v>4212.22</v>
      </c>
      <c r="I274" s="12"/>
      <c r="J274" s="19">
        <v>1449</v>
      </c>
      <c r="K274" s="12"/>
      <c r="L274" s="19">
        <v>1047659543</v>
      </c>
      <c r="M274" s="19">
        <v>15714893</v>
      </c>
      <c r="N274" s="82" t="s">
        <v>102</v>
      </c>
      <c r="O274" s="268">
        <v>5</v>
      </c>
      <c r="P274" s="128" t="s">
        <v>2993</v>
      </c>
      <c r="Q274" s="268">
        <v>0</v>
      </c>
      <c r="R274" s="82" t="s">
        <v>2596</v>
      </c>
      <c r="S274" s="105" t="s">
        <v>2994</v>
      </c>
      <c r="T274" s="106" t="s">
        <v>2598</v>
      </c>
      <c r="U274" s="83" t="s">
        <v>2995</v>
      </c>
      <c r="V274" s="12"/>
      <c r="W274" s="12"/>
      <c r="X274" s="12"/>
      <c r="Y274" s="83" t="s">
        <v>3147</v>
      </c>
      <c r="Z274" s="267">
        <v>42949</v>
      </c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</row>
    <row r="275" spans="1:47" ht="12.75">
      <c r="A275" s="26">
        <v>274</v>
      </c>
      <c r="B275" s="84" t="s">
        <v>50</v>
      </c>
      <c r="C275" s="84" t="s">
        <v>43</v>
      </c>
      <c r="D275" s="11">
        <v>43032</v>
      </c>
      <c r="E275" s="268">
        <v>1568</v>
      </c>
      <c r="F275" s="266" t="s">
        <v>780</v>
      </c>
      <c r="G275" s="84"/>
      <c r="H275" s="19">
        <v>139.92</v>
      </c>
      <c r="I275" s="12"/>
      <c r="J275" s="19">
        <v>349.43</v>
      </c>
      <c r="K275" s="12"/>
      <c r="L275" s="19">
        <v>17389398</v>
      </c>
      <c r="M275" s="19">
        <v>260841</v>
      </c>
      <c r="N275" s="82" t="s">
        <v>102</v>
      </c>
      <c r="O275" s="268">
        <v>1</v>
      </c>
      <c r="P275" s="128" t="s">
        <v>2996</v>
      </c>
      <c r="Q275" s="268">
        <v>0</v>
      </c>
      <c r="R275" s="82" t="s">
        <v>2997</v>
      </c>
      <c r="S275" s="105" t="s">
        <v>2997</v>
      </c>
      <c r="T275" s="106" t="s">
        <v>2730</v>
      </c>
      <c r="U275" s="83">
        <v>5276</v>
      </c>
      <c r="V275" s="12"/>
      <c r="W275" s="12"/>
      <c r="X275" s="12"/>
      <c r="Y275" s="83"/>
      <c r="Z275" s="267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</row>
    <row r="276" spans="1:47" ht="12.75">
      <c r="A276" s="26">
        <v>275</v>
      </c>
      <c r="B276" s="84" t="s">
        <v>50</v>
      </c>
      <c r="C276" s="84" t="s">
        <v>46</v>
      </c>
      <c r="D276" s="11">
        <v>43034</v>
      </c>
      <c r="E276" s="268">
        <v>1849</v>
      </c>
      <c r="F276" s="266" t="s">
        <v>530</v>
      </c>
      <c r="G276" s="268"/>
      <c r="H276" s="19">
        <v>259.91</v>
      </c>
      <c r="I276" s="12"/>
      <c r="J276" s="19">
        <v>506.8</v>
      </c>
      <c r="K276" s="12"/>
      <c r="L276" s="19">
        <v>7293346</v>
      </c>
      <c r="M276" s="19">
        <v>109400</v>
      </c>
      <c r="N276" s="82" t="s">
        <v>102</v>
      </c>
      <c r="O276" s="268">
        <v>2</v>
      </c>
      <c r="P276" s="128" t="s">
        <v>130</v>
      </c>
      <c r="Q276" s="268">
        <v>0</v>
      </c>
      <c r="R276" s="82" t="s">
        <v>2998</v>
      </c>
      <c r="S276" s="105" t="s">
        <v>2999</v>
      </c>
      <c r="T276" s="106" t="s">
        <v>2726</v>
      </c>
      <c r="U276" s="83">
        <v>1641</v>
      </c>
      <c r="V276" s="12"/>
      <c r="W276" s="12"/>
      <c r="X276" s="12"/>
      <c r="Y276" s="83"/>
      <c r="Z276" s="267"/>
      <c r="AA276" s="82"/>
      <c r="AB276" s="267"/>
      <c r="AC276" s="82"/>
      <c r="AD276" s="209"/>
      <c r="AE276" s="82"/>
      <c r="AF276" s="267"/>
      <c r="AG276" s="82"/>
      <c r="AH276" s="267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</row>
    <row r="277" spans="1:47" ht="12.75">
      <c r="A277" s="26">
        <v>276</v>
      </c>
      <c r="B277" s="84" t="s">
        <v>50</v>
      </c>
      <c r="C277" s="84" t="s">
        <v>43</v>
      </c>
      <c r="D277" s="11">
        <v>43038</v>
      </c>
      <c r="E277" s="268">
        <v>1236</v>
      </c>
      <c r="F277" s="266" t="s">
        <v>3000</v>
      </c>
      <c r="G277" s="268"/>
      <c r="H277" s="19">
        <v>11394.09</v>
      </c>
      <c r="I277" s="12"/>
      <c r="J277" s="19">
        <v>1804.57</v>
      </c>
      <c r="K277" s="12"/>
      <c r="L277" s="19">
        <v>2703767090</v>
      </c>
      <c r="M277" s="19">
        <v>38784495</v>
      </c>
      <c r="N277" s="82" t="s">
        <v>102</v>
      </c>
      <c r="O277" s="268">
        <v>11</v>
      </c>
      <c r="P277" s="128" t="s">
        <v>3001</v>
      </c>
      <c r="Q277" s="268">
        <v>0</v>
      </c>
      <c r="R277" s="82" t="s">
        <v>984</v>
      </c>
      <c r="S277" s="105" t="s">
        <v>3002</v>
      </c>
      <c r="T277" s="106" t="s">
        <v>3003</v>
      </c>
      <c r="U277" s="83" t="s">
        <v>3004</v>
      </c>
      <c r="V277" s="12"/>
      <c r="W277" s="12"/>
      <c r="X277" s="12"/>
      <c r="Y277" s="83"/>
      <c r="Z277" s="267"/>
      <c r="AA277" s="82"/>
      <c r="AB277" s="267"/>
      <c r="AC277" s="82"/>
      <c r="AD277" s="267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</row>
    <row r="278" spans="1:47" ht="12.75">
      <c r="A278" s="26">
        <v>277</v>
      </c>
      <c r="B278" s="84" t="s">
        <v>23</v>
      </c>
      <c r="C278" s="84">
        <v>1959</v>
      </c>
      <c r="D278" s="11">
        <v>43038</v>
      </c>
      <c r="E278" s="268">
        <v>5420</v>
      </c>
      <c r="F278" s="266" t="s">
        <v>2666</v>
      </c>
      <c r="G278" s="268"/>
      <c r="H278" s="19">
        <v>254.02</v>
      </c>
      <c r="I278" s="12"/>
      <c r="J278" s="19">
        <v>525</v>
      </c>
      <c r="K278" s="12"/>
      <c r="L278" s="19">
        <v>44205576</v>
      </c>
      <c r="M278" s="19">
        <v>663084</v>
      </c>
      <c r="N278" s="82" t="s">
        <v>102</v>
      </c>
      <c r="O278" s="268">
        <v>2</v>
      </c>
      <c r="P278" s="128" t="s">
        <v>130</v>
      </c>
      <c r="Q278" s="268">
        <v>0</v>
      </c>
      <c r="R278" s="82" t="s">
        <v>3006</v>
      </c>
      <c r="S278" s="105" t="s">
        <v>3007</v>
      </c>
      <c r="T278" s="106" t="s">
        <v>2965</v>
      </c>
      <c r="U278" s="83">
        <v>362</v>
      </c>
      <c r="V278" s="12"/>
      <c r="W278" s="12"/>
      <c r="X278" s="12"/>
      <c r="Y278" s="83" t="s">
        <v>3005</v>
      </c>
      <c r="Z278" s="267">
        <v>15234</v>
      </c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</row>
    <row r="279" spans="1:47" ht="12.75">
      <c r="A279" s="26">
        <v>278</v>
      </c>
      <c r="B279" s="84" t="s">
        <v>23</v>
      </c>
      <c r="C279" s="84" t="s">
        <v>79</v>
      </c>
      <c r="D279" s="11">
        <v>43038</v>
      </c>
      <c r="E279" s="268">
        <v>6448</v>
      </c>
      <c r="F279" s="266" t="s">
        <v>617</v>
      </c>
      <c r="G279" s="268"/>
      <c r="H279" s="407">
        <v>108.87</v>
      </c>
      <c r="I279" s="12"/>
      <c r="J279" s="19">
        <v>211.42</v>
      </c>
      <c r="K279" s="12"/>
      <c r="L279" s="19">
        <v>11537791</v>
      </c>
      <c r="M279" s="19">
        <v>173066</v>
      </c>
      <c r="N279" s="82" t="s">
        <v>102</v>
      </c>
      <c r="O279" s="268">
        <v>0</v>
      </c>
      <c r="P279" s="128" t="s">
        <v>130</v>
      </c>
      <c r="Q279" s="268">
        <v>0</v>
      </c>
      <c r="R279" s="82" t="s">
        <v>3008</v>
      </c>
      <c r="S279" s="105" t="s">
        <v>3009</v>
      </c>
      <c r="T279" s="106" t="s">
        <v>3010</v>
      </c>
      <c r="U279" s="83">
        <v>3684</v>
      </c>
      <c r="V279" s="12"/>
      <c r="W279" s="12"/>
      <c r="X279" s="12"/>
      <c r="Y279" s="83"/>
      <c r="Z279" s="267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</row>
    <row r="280" spans="1:47" ht="12.75">
      <c r="A280" s="26">
        <v>279</v>
      </c>
      <c r="B280" s="84" t="s">
        <v>23</v>
      </c>
      <c r="C280" s="84">
        <v>1959</v>
      </c>
      <c r="D280" s="11">
        <v>43041</v>
      </c>
      <c r="E280" s="268">
        <v>5</v>
      </c>
      <c r="F280" s="266" t="s">
        <v>441</v>
      </c>
      <c r="G280" s="84"/>
      <c r="H280" s="19">
        <v>93</v>
      </c>
      <c r="I280" s="12"/>
      <c r="J280" s="19">
        <v>135</v>
      </c>
      <c r="K280" s="12"/>
      <c r="L280" s="19">
        <v>16062867</v>
      </c>
      <c r="M280" s="19">
        <v>240943</v>
      </c>
      <c r="N280" s="82" t="s">
        <v>3169</v>
      </c>
      <c r="O280" s="268">
        <v>0</v>
      </c>
      <c r="P280" s="128" t="s">
        <v>580</v>
      </c>
      <c r="Q280" s="268">
        <v>0</v>
      </c>
      <c r="R280" s="82" t="s">
        <v>3170</v>
      </c>
      <c r="S280" s="105" t="s">
        <v>3171</v>
      </c>
      <c r="T280" s="106" t="s">
        <v>337</v>
      </c>
      <c r="U280" s="83">
        <v>339</v>
      </c>
      <c r="V280" s="12"/>
      <c r="W280" s="12"/>
      <c r="X280" s="12"/>
      <c r="Y280" s="263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</row>
    <row r="281" spans="1:47" ht="12.75">
      <c r="A281" s="26">
        <v>280</v>
      </c>
      <c r="B281" s="84" t="s">
        <v>52</v>
      </c>
      <c r="C281" s="84" t="s">
        <v>53</v>
      </c>
      <c r="D281" s="11">
        <v>43041</v>
      </c>
      <c r="E281" s="268">
        <v>3912</v>
      </c>
      <c r="F281" s="266" t="s">
        <v>666</v>
      </c>
      <c r="G281" s="84"/>
      <c r="H281" s="19">
        <v>35.9</v>
      </c>
      <c r="I281" s="12"/>
      <c r="J281" s="407"/>
      <c r="K281" s="12"/>
      <c r="L281" s="19">
        <v>4428229</v>
      </c>
      <c r="M281" s="19">
        <v>66423</v>
      </c>
      <c r="N281" s="82" t="s">
        <v>3169</v>
      </c>
      <c r="O281" s="268">
        <v>0</v>
      </c>
      <c r="P281" s="128" t="s">
        <v>580</v>
      </c>
      <c r="Q281" s="268">
        <v>0</v>
      </c>
      <c r="R281" s="82" t="s">
        <v>3172</v>
      </c>
      <c r="S281" s="105" t="s">
        <v>3173</v>
      </c>
      <c r="T281" s="106" t="s">
        <v>204</v>
      </c>
      <c r="U281" s="83">
        <v>1333</v>
      </c>
      <c r="V281" s="12"/>
      <c r="W281" s="12"/>
      <c r="X281" s="12"/>
      <c r="Y281" s="83" t="s">
        <v>2266</v>
      </c>
      <c r="Z281" s="267">
        <v>39310</v>
      </c>
      <c r="AA281" s="82" t="s">
        <v>1598</v>
      </c>
      <c r="AB281" s="267">
        <v>39435</v>
      </c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</row>
    <row r="282" spans="1:47" ht="12.75">
      <c r="A282" s="26">
        <v>281</v>
      </c>
      <c r="B282" s="84" t="s">
        <v>52</v>
      </c>
      <c r="C282" s="84" t="s">
        <v>44</v>
      </c>
      <c r="D282" s="11">
        <v>43041</v>
      </c>
      <c r="E282" s="268">
        <v>27</v>
      </c>
      <c r="F282" s="266" t="s">
        <v>397</v>
      </c>
      <c r="G282" s="268"/>
      <c r="H282" s="19">
        <v>0</v>
      </c>
      <c r="I282" s="12"/>
      <c r="J282" s="19">
        <v>143.76</v>
      </c>
      <c r="K282" s="12"/>
      <c r="L282" s="19">
        <v>2310000</v>
      </c>
      <c r="M282" s="19">
        <v>23100</v>
      </c>
      <c r="N282" s="121" t="s">
        <v>2764</v>
      </c>
      <c r="O282" s="268">
        <v>0</v>
      </c>
      <c r="P282" s="128" t="s">
        <v>580</v>
      </c>
      <c r="Q282" s="268">
        <v>0</v>
      </c>
      <c r="R282" s="82" t="s">
        <v>3174</v>
      </c>
      <c r="S282" s="105" t="s">
        <v>1089</v>
      </c>
      <c r="T282" s="106" t="s">
        <v>415</v>
      </c>
      <c r="U282" s="83">
        <v>3361</v>
      </c>
      <c r="V282" s="12"/>
      <c r="W282" s="12"/>
      <c r="X282" s="12"/>
      <c r="Y282" s="83" t="s">
        <v>3175</v>
      </c>
      <c r="Z282" s="267">
        <v>37881</v>
      </c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</row>
    <row r="283" spans="1:47" ht="12.75">
      <c r="A283" s="26">
        <v>282</v>
      </c>
      <c r="B283" s="84" t="s">
        <v>52</v>
      </c>
      <c r="C283" s="84" t="s">
        <v>44</v>
      </c>
      <c r="D283" s="11">
        <v>43041</v>
      </c>
      <c r="E283" s="268">
        <v>4</v>
      </c>
      <c r="F283" s="266" t="s">
        <v>2408</v>
      </c>
      <c r="G283" s="84"/>
      <c r="H283" s="19">
        <v>0</v>
      </c>
      <c r="I283" s="12"/>
      <c r="J283" s="19">
        <v>177</v>
      </c>
      <c r="K283" s="12"/>
      <c r="L283" s="19">
        <v>1020000</v>
      </c>
      <c r="M283" s="19">
        <v>103586</v>
      </c>
      <c r="N283" s="82" t="s">
        <v>114</v>
      </c>
      <c r="O283" s="268">
        <v>0</v>
      </c>
      <c r="P283" s="128" t="s">
        <v>580</v>
      </c>
      <c r="Q283" s="268">
        <v>0</v>
      </c>
      <c r="R283" s="82" t="s">
        <v>3176</v>
      </c>
      <c r="S283" s="105" t="s">
        <v>3177</v>
      </c>
      <c r="T283" s="106" t="s">
        <v>3178</v>
      </c>
      <c r="U283" s="83">
        <v>1653</v>
      </c>
      <c r="V283" s="12"/>
      <c r="W283" s="12"/>
      <c r="X283" s="12"/>
      <c r="Y283" s="83"/>
      <c r="Z283" s="267"/>
      <c r="AA283" s="82"/>
      <c r="AB283" s="267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</row>
    <row r="284" spans="1:47" ht="12.75">
      <c r="A284" s="26">
        <v>283</v>
      </c>
      <c r="B284" s="84" t="s">
        <v>52</v>
      </c>
      <c r="C284" s="84" t="s">
        <v>44</v>
      </c>
      <c r="D284" s="11">
        <v>43041</v>
      </c>
      <c r="E284" s="268">
        <v>862</v>
      </c>
      <c r="F284" s="266" t="s">
        <v>617</v>
      </c>
      <c r="G284" s="84"/>
      <c r="H284" s="19">
        <v>0</v>
      </c>
      <c r="I284" s="12"/>
      <c r="J284" s="19"/>
      <c r="K284" s="12"/>
      <c r="L284" s="19">
        <v>1450000</v>
      </c>
      <c r="M284" s="19">
        <v>14500</v>
      </c>
      <c r="N284" s="82" t="s">
        <v>211</v>
      </c>
      <c r="O284" s="268">
        <v>0</v>
      </c>
      <c r="P284" s="128" t="s">
        <v>580</v>
      </c>
      <c r="Q284" s="268">
        <v>0</v>
      </c>
      <c r="R284" s="82" t="s">
        <v>3184</v>
      </c>
      <c r="S284" s="105" t="s">
        <v>3185</v>
      </c>
      <c r="T284" s="106" t="s">
        <v>2532</v>
      </c>
      <c r="U284" s="83" t="s">
        <v>3186</v>
      </c>
      <c r="V284" s="12"/>
      <c r="W284" s="12"/>
      <c r="X284" s="12"/>
      <c r="Y284" s="83" t="s">
        <v>2791</v>
      </c>
      <c r="Z284" s="267">
        <v>40316</v>
      </c>
      <c r="AA284" s="82" t="s">
        <v>3179</v>
      </c>
      <c r="AB284" s="267">
        <v>40611</v>
      </c>
      <c r="AC284" s="82" t="s">
        <v>3180</v>
      </c>
      <c r="AD284" s="267">
        <v>41516</v>
      </c>
      <c r="AE284" s="82" t="s">
        <v>3181</v>
      </c>
      <c r="AF284" s="267">
        <v>41543</v>
      </c>
      <c r="AG284" s="82" t="s">
        <v>3182</v>
      </c>
      <c r="AH284" s="267">
        <v>41586</v>
      </c>
      <c r="AI284" s="82" t="s">
        <v>3183</v>
      </c>
      <c r="AJ284" s="267">
        <v>41681</v>
      </c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</row>
    <row r="285" spans="1:47" ht="12.75">
      <c r="A285" s="26">
        <v>284</v>
      </c>
      <c r="B285" s="84" t="s">
        <v>52</v>
      </c>
      <c r="C285" s="84" t="s">
        <v>44</v>
      </c>
      <c r="D285" s="11">
        <v>43041</v>
      </c>
      <c r="E285" s="268">
        <v>5920</v>
      </c>
      <c r="F285" s="266" t="s">
        <v>2388</v>
      </c>
      <c r="G285" s="268"/>
      <c r="H285" s="19">
        <v>0</v>
      </c>
      <c r="I285" s="12"/>
      <c r="J285" s="19"/>
      <c r="K285" s="12"/>
      <c r="L285" s="19">
        <v>5735000</v>
      </c>
      <c r="M285" s="19">
        <v>57350</v>
      </c>
      <c r="N285" s="82" t="s">
        <v>3188</v>
      </c>
      <c r="O285" s="268">
        <v>0</v>
      </c>
      <c r="P285" s="128" t="s">
        <v>131</v>
      </c>
      <c r="Q285" s="268">
        <v>0</v>
      </c>
      <c r="R285" s="82" t="s">
        <v>3189</v>
      </c>
      <c r="S285" s="105" t="s">
        <v>668</v>
      </c>
      <c r="T285" s="106" t="s">
        <v>1801</v>
      </c>
      <c r="U285" s="83">
        <v>1975</v>
      </c>
      <c r="V285" s="12"/>
      <c r="W285" s="12"/>
      <c r="X285" s="12"/>
      <c r="Y285" s="83" t="s">
        <v>3187</v>
      </c>
      <c r="Z285" s="267">
        <v>15084</v>
      </c>
      <c r="AA285" s="82" t="s">
        <v>113</v>
      </c>
      <c r="AB285" s="267">
        <v>15394</v>
      </c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</row>
    <row r="286" spans="1:47" ht="12.75">
      <c r="A286" s="26">
        <v>285</v>
      </c>
      <c r="B286" s="84" t="s">
        <v>23</v>
      </c>
      <c r="C286" s="84" t="s">
        <v>79</v>
      </c>
      <c r="D286" s="11">
        <v>43041</v>
      </c>
      <c r="E286" s="268">
        <v>5158</v>
      </c>
      <c r="F286" s="266" t="s">
        <v>2422</v>
      </c>
      <c r="G286" s="268"/>
      <c r="H286" s="19">
        <v>16.8</v>
      </c>
      <c r="I286" s="12"/>
      <c r="J286" s="19">
        <v>307.5</v>
      </c>
      <c r="K286" s="12"/>
      <c r="L286" s="19">
        <v>2901679</v>
      </c>
      <c r="M286" s="19">
        <v>43524</v>
      </c>
      <c r="N286" s="82" t="s">
        <v>102</v>
      </c>
      <c r="O286" s="268">
        <v>1</v>
      </c>
      <c r="P286" s="128" t="s">
        <v>130</v>
      </c>
      <c r="Q286" s="268">
        <v>0</v>
      </c>
      <c r="R286" s="82" t="s">
        <v>3192</v>
      </c>
      <c r="S286" s="105" t="s">
        <v>3193</v>
      </c>
      <c r="T286" s="106" t="s">
        <v>3194</v>
      </c>
      <c r="U286" s="83">
        <v>397</v>
      </c>
      <c r="V286" s="12"/>
      <c r="W286" s="12"/>
      <c r="X286" s="12"/>
      <c r="Y286" s="83" t="s">
        <v>3190</v>
      </c>
      <c r="Z286" s="267">
        <v>16939</v>
      </c>
      <c r="AA286" s="82" t="s">
        <v>113</v>
      </c>
      <c r="AB286" s="267">
        <v>17220</v>
      </c>
      <c r="AC286" s="82" t="s">
        <v>3191</v>
      </c>
      <c r="AD286" s="267">
        <v>28345</v>
      </c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</row>
    <row r="287" spans="1:47" ht="12.75">
      <c r="A287" s="26">
        <v>286</v>
      </c>
      <c r="B287" s="84" t="s">
        <v>23</v>
      </c>
      <c r="C287" s="84" t="s">
        <v>79</v>
      </c>
      <c r="D287" s="11">
        <v>43041</v>
      </c>
      <c r="E287" s="268">
        <v>5713</v>
      </c>
      <c r="F287" s="266" t="s">
        <v>466</v>
      </c>
      <c r="G287" s="268"/>
      <c r="H287" s="19">
        <v>88.81</v>
      </c>
      <c r="I287" s="12"/>
      <c r="J287" s="19">
        <v>142.41</v>
      </c>
      <c r="K287" s="12"/>
      <c r="L287" s="19">
        <v>15181093</v>
      </c>
      <c r="M287" s="19">
        <v>227716</v>
      </c>
      <c r="N287" s="82" t="s">
        <v>102</v>
      </c>
      <c r="O287" s="268">
        <v>2</v>
      </c>
      <c r="P287" s="128" t="s">
        <v>130</v>
      </c>
      <c r="Q287" s="268">
        <v>0</v>
      </c>
      <c r="R287" s="82" t="s">
        <v>3195</v>
      </c>
      <c r="S287" s="105" t="s">
        <v>3196</v>
      </c>
      <c r="T287" s="106" t="s">
        <v>3197</v>
      </c>
      <c r="U287" s="83">
        <v>1388</v>
      </c>
      <c r="V287" s="12"/>
      <c r="W287" s="12"/>
      <c r="X287" s="12"/>
      <c r="Y287" s="83"/>
      <c r="Z287" s="12"/>
      <c r="AA287" s="82"/>
      <c r="AB287" s="267"/>
      <c r="AC287" s="8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</row>
    <row r="288" spans="1:47" ht="12.75">
      <c r="A288" s="102">
        <v>287</v>
      </c>
      <c r="B288" s="84" t="s">
        <v>23</v>
      </c>
      <c r="C288" s="84">
        <v>1959</v>
      </c>
      <c r="D288" s="122">
        <v>43041</v>
      </c>
      <c r="E288" s="268">
        <v>2770</v>
      </c>
      <c r="F288" s="266" t="s">
        <v>3198</v>
      </c>
      <c r="G288" s="268"/>
      <c r="H288" s="19">
        <v>104.37</v>
      </c>
      <c r="I288" s="12"/>
      <c r="J288" s="19"/>
      <c r="K288" s="12"/>
      <c r="L288" s="19">
        <v>18026682</v>
      </c>
      <c r="M288" s="19">
        <v>270400</v>
      </c>
      <c r="N288" s="82" t="s">
        <v>102</v>
      </c>
      <c r="O288" s="268"/>
      <c r="P288" s="128" t="s">
        <v>130</v>
      </c>
      <c r="Q288" s="268">
        <v>0</v>
      </c>
      <c r="R288" s="82" t="s">
        <v>3199</v>
      </c>
      <c r="S288" s="105" t="s">
        <v>2808</v>
      </c>
      <c r="T288" s="106" t="s">
        <v>3200</v>
      </c>
      <c r="U288" s="83">
        <v>70</v>
      </c>
      <c r="V288" s="12"/>
      <c r="W288" s="12"/>
      <c r="X288" s="12"/>
      <c r="Y288" s="263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</row>
    <row r="289" spans="1:47" ht="12.75">
      <c r="A289" s="26">
        <v>288</v>
      </c>
      <c r="B289" s="84" t="s">
        <v>23</v>
      </c>
      <c r="C289" s="84">
        <v>1959</v>
      </c>
      <c r="D289" s="11">
        <v>43041</v>
      </c>
      <c r="E289" s="268">
        <v>806</v>
      </c>
      <c r="F289" s="266" t="s">
        <v>659</v>
      </c>
      <c r="G289" s="84"/>
      <c r="H289" s="19">
        <v>43.41</v>
      </c>
      <c r="I289" s="12"/>
      <c r="J289" s="19"/>
      <c r="K289" s="12"/>
      <c r="L289" s="19">
        <v>5354580</v>
      </c>
      <c r="M289" s="19">
        <v>80319</v>
      </c>
      <c r="N289" s="82" t="s">
        <v>102</v>
      </c>
      <c r="O289" s="268">
        <v>1</v>
      </c>
      <c r="P289" s="128" t="s">
        <v>130</v>
      </c>
      <c r="Q289" s="268">
        <v>0</v>
      </c>
      <c r="R289" s="82" t="s">
        <v>3201</v>
      </c>
      <c r="S289" s="105" t="s">
        <v>3202</v>
      </c>
      <c r="T289" s="106" t="s">
        <v>1144</v>
      </c>
      <c r="U289" s="83" t="s">
        <v>3203</v>
      </c>
      <c r="V289" s="12"/>
      <c r="W289" s="12"/>
      <c r="X289" s="12"/>
      <c r="Y289" s="263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</row>
    <row r="290" spans="1:47" ht="12.75">
      <c r="A290" s="26">
        <v>289</v>
      </c>
      <c r="B290" s="84" t="s">
        <v>52</v>
      </c>
      <c r="C290" s="84" t="s">
        <v>44</v>
      </c>
      <c r="D290" s="11">
        <v>43041</v>
      </c>
      <c r="E290" s="268">
        <v>6727</v>
      </c>
      <c r="F290" s="266" t="s">
        <v>530</v>
      </c>
      <c r="G290" s="268"/>
      <c r="H290" s="19">
        <v>0</v>
      </c>
      <c r="I290" s="12"/>
      <c r="J290" s="19"/>
      <c r="K290" s="12"/>
      <c r="L290" s="19">
        <v>4470830</v>
      </c>
      <c r="M290" s="19">
        <v>44708</v>
      </c>
      <c r="N290" s="82" t="s">
        <v>114</v>
      </c>
      <c r="O290" s="268">
        <v>0</v>
      </c>
      <c r="P290" s="128" t="s">
        <v>580</v>
      </c>
      <c r="Q290" s="268">
        <v>0</v>
      </c>
      <c r="R290" s="82" t="s">
        <v>3212</v>
      </c>
      <c r="S290" s="105" t="s">
        <v>3213</v>
      </c>
      <c r="T290" s="106" t="s">
        <v>1347</v>
      </c>
      <c r="U290" s="83">
        <v>5413</v>
      </c>
      <c r="V290" s="12"/>
      <c r="W290" s="12"/>
      <c r="X290" s="12"/>
      <c r="Y290" s="83" t="s">
        <v>3204</v>
      </c>
      <c r="Z290" s="267">
        <v>36710</v>
      </c>
      <c r="AA290" s="82" t="s">
        <v>3205</v>
      </c>
      <c r="AB290" s="267">
        <v>36725</v>
      </c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</row>
    <row r="291" spans="1:47" ht="12.75">
      <c r="A291" s="26">
        <v>290</v>
      </c>
      <c r="B291" s="84" t="s">
        <v>52</v>
      </c>
      <c r="C291" s="84" t="s">
        <v>44</v>
      </c>
      <c r="D291" s="11">
        <v>43041</v>
      </c>
      <c r="E291" s="268">
        <v>5269</v>
      </c>
      <c r="F291" s="266" t="s">
        <v>3206</v>
      </c>
      <c r="G291" s="84"/>
      <c r="H291" s="19">
        <v>0</v>
      </c>
      <c r="I291" s="12"/>
      <c r="J291" s="19"/>
      <c r="K291" s="12"/>
      <c r="L291" s="19">
        <v>2500000</v>
      </c>
      <c r="M291" s="19">
        <v>25000</v>
      </c>
      <c r="N291" s="82" t="s">
        <v>3259</v>
      </c>
      <c r="O291" s="268">
        <v>0</v>
      </c>
      <c r="P291" s="128" t="s">
        <v>2716</v>
      </c>
      <c r="Q291" s="268">
        <v>0</v>
      </c>
      <c r="R291" s="82" t="s">
        <v>3210</v>
      </c>
      <c r="S291" s="105" t="s">
        <v>3211</v>
      </c>
      <c r="T291" s="106" t="s">
        <v>2563</v>
      </c>
      <c r="U291" s="83">
        <v>5691</v>
      </c>
      <c r="V291" s="12"/>
      <c r="W291" s="12"/>
      <c r="X291" s="12"/>
      <c r="Y291" s="83" t="s">
        <v>3207</v>
      </c>
      <c r="Z291" s="267">
        <v>24691</v>
      </c>
      <c r="AA291" s="82" t="s">
        <v>3208</v>
      </c>
      <c r="AB291" s="267">
        <v>32141</v>
      </c>
      <c r="AC291" s="82" t="s">
        <v>3209</v>
      </c>
      <c r="AD291" s="267">
        <v>36719</v>
      </c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</row>
    <row r="292" spans="1:47" ht="12.75">
      <c r="A292" s="26">
        <v>291</v>
      </c>
      <c r="B292" s="84" t="s">
        <v>52</v>
      </c>
      <c r="C292" s="84" t="s">
        <v>53</v>
      </c>
      <c r="D292" s="11">
        <v>43041</v>
      </c>
      <c r="E292" s="268">
        <v>53</v>
      </c>
      <c r="F292" s="266" t="s">
        <v>2007</v>
      </c>
      <c r="G292" s="268"/>
      <c r="H292" s="19">
        <v>26.04</v>
      </c>
      <c r="I292" s="12"/>
      <c r="J292" s="19">
        <v>686.1</v>
      </c>
      <c r="K292" s="12"/>
      <c r="L292" s="19">
        <v>3236277</v>
      </c>
      <c r="M292" s="19">
        <v>48544</v>
      </c>
      <c r="N292" s="82" t="s">
        <v>3214</v>
      </c>
      <c r="O292" s="268">
        <v>0</v>
      </c>
      <c r="P292" s="128" t="s">
        <v>580</v>
      </c>
      <c r="Q292" s="268">
        <v>0</v>
      </c>
      <c r="R292" s="82" t="s">
        <v>3215</v>
      </c>
      <c r="S292" s="105" t="s">
        <v>1287</v>
      </c>
      <c r="T292" s="106" t="s">
        <v>204</v>
      </c>
      <c r="U292" s="83">
        <v>4102</v>
      </c>
      <c r="V292" s="12"/>
      <c r="W292" s="12"/>
      <c r="X292" s="12"/>
      <c r="Y292" s="83" t="s">
        <v>3216</v>
      </c>
      <c r="Z292" s="267">
        <v>37858</v>
      </c>
      <c r="AA292" s="82" t="s">
        <v>3217</v>
      </c>
      <c r="AB292" s="267">
        <v>40469</v>
      </c>
      <c r="AC292" s="82"/>
      <c r="AD292" s="267"/>
      <c r="AE292" s="82"/>
      <c r="AF292" s="267"/>
      <c r="AG292" s="82"/>
      <c r="AH292" s="267"/>
      <c r="AI292" s="82"/>
      <c r="AJ292" s="267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</row>
    <row r="293" spans="1:47" ht="12.75">
      <c r="A293" s="26">
        <v>292</v>
      </c>
      <c r="B293" s="84" t="s">
        <v>52</v>
      </c>
      <c r="C293" s="84" t="s">
        <v>44</v>
      </c>
      <c r="D293" s="11">
        <v>43041</v>
      </c>
      <c r="E293" s="268">
        <v>12</v>
      </c>
      <c r="F293" s="266" t="s">
        <v>2986</v>
      </c>
      <c r="G293" s="268"/>
      <c r="H293" s="19">
        <v>0</v>
      </c>
      <c r="I293" s="12"/>
      <c r="J293" s="19">
        <v>181.5</v>
      </c>
      <c r="K293" s="12"/>
      <c r="L293" s="19">
        <v>14720000</v>
      </c>
      <c r="M293" s="19">
        <v>147200</v>
      </c>
      <c r="N293" s="153" t="s">
        <v>3221</v>
      </c>
      <c r="O293" s="268">
        <v>0</v>
      </c>
      <c r="P293" s="128" t="s">
        <v>580</v>
      </c>
      <c r="Q293" s="268">
        <v>0</v>
      </c>
      <c r="R293" s="82" t="s">
        <v>3218</v>
      </c>
      <c r="S293" s="105" t="s">
        <v>3219</v>
      </c>
      <c r="T293" s="106" t="s">
        <v>204</v>
      </c>
      <c r="U293" s="83" t="s">
        <v>3220</v>
      </c>
      <c r="V293" s="12"/>
      <c r="W293" s="12"/>
      <c r="X293" s="12"/>
      <c r="Y293" s="83" t="s">
        <v>2987</v>
      </c>
      <c r="Z293" s="267">
        <v>10904</v>
      </c>
      <c r="AA293" s="82" t="s">
        <v>113</v>
      </c>
      <c r="AB293" s="267">
        <v>34075</v>
      </c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</row>
    <row r="294" spans="1:47" ht="12.75">
      <c r="A294" s="26">
        <v>293</v>
      </c>
      <c r="B294" s="84" t="s">
        <v>52</v>
      </c>
      <c r="C294" s="84" t="s">
        <v>53</v>
      </c>
      <c r="D294" s="11">
        <v>43041</v>
      </c>
      <c r="E294" s="268">
        <v>1225</v>
      </c>
      <c r="F294" s="266" t="s">
        <v>2348</v>
      </c>
      <c r="G294" s="84"/>
      <c r="H294" s="19">
        <v>85.04</v>
      </c>
      <c r="I294" s="12"/>
      <c r="J294" s="19"/>
      <c r="K294" s="12"/>
      <c r="L294" s="19">
        <v>10430156</v>
      </c>
      <c r="M294" s="19">
        <v>156452</v>
      </c>
      <c r="N294" s="82" t="s">
        <v>576</v>
      </c>
      <c r="O294" s="268">
        <v>0</v>
      </c>
      <c r="P294" s="128" t="s">
        <v>131</v>
      </c>
      <c r="Q294" s="268">
        <v>0</v>
      </c>
      <c r="R294" s="82" t="s">
        <v>3224</v>
      </c>
      <c r="S294" s="105" t="s">
        <v>3225</v>
      </c>
      <c r="T294" s="106" t="s">
        <v>518</v>
      </c>
      <c r="U294" s="83">
        <v>1755</v>
      </c>
      <c r="V294" s="12"/>
      <c r="W294" s="12"/>
      <c r="X294" s="12"/>
      <c r="Y294" s="83" t="s">
        <v>3222</v>
      </c>
      <c r="Z294" s="267">
        <v>41058</v>
      </c>
      <c r="AA294" s="82" t="s">
        <v>3223</v>
      </c>
      <c r="AB294" s="267">
        <v>41122</v>
      </c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</row>
    <row r="295" spans="1:47" ht="12.75">
      <c r="A295" s="26">
        <v>294</v>
      </c>
      <c r="B295" s="84" t="s">
        <v>23</v>
      </c>
      <c r="C295" s="84" t="s">
        <v>79</v>
      </c>
      <c r="D295" s="11">
        <v>43041</v>
      </c>
      <c r="E295" s="268">
        <v>6315</v>
      </c>
      <c r="F295" s="266" t="s">
        <v>3311</v>
      </c>
      <c r="G295" s="84"/>
      <c r="H295" s="19">
        <v>26</v>
      </c>
      <c r="I295" s="12"/>
      <c r="J295" s="19">
        <v>93.5</v>
      </c>
      <c r="K295" s="12"/>
      <c r="L295" s="19">
        <v>3231306</v>
      </c>
      <c r="M295" s="19">
        <v>48470</v>
      </c>
      <c r="N295" s="82" t="s">
        <v>102</v>
      </c>
      <c r="O295" s="268">
        <v>1</v>
      </c>
      <c r="P295" s="128" t="s">
        <v>130</v>
      </c>
      <c r="Q295" s="268">
        <v>0</v>
      </c>
      <c r="R295" s="82" t="s">
        <v>3226</v>
      </c>
      <c r="S295" s="105" t="s">
        <v>3227</v>
      </c>
      <c r="T295" s="106" t="s">
        <v>3228</v>
      </c>
      <c r="U295" s="83">
        <v>1433</v>
      </c>
      <c r="V295" s="12"/>
      <c r="W295" s="12"/>
      <c r="X295" s="12"/>
      <c r="Y295" s="83"/>
      <c r="Z295" s="267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</row>
    <row r="296" spans="1:47" ht="12.75">
      <c r="A296" s="26">
        <v>295</v>
      </c>
      <c r="B296" s="68" t="s">
        <v>124</v>
      </c>
      <c r="C296" s="73" t="s">
        <v>53</v>
      </c>
      <c r="D296" s="11">
        <v>43042</v>
      </c>
      <c r="E296" s="268">
        <v>1015</v>
      </c>
      <c r="F296" s="266" t="s">
        <v>3425</v>
      </c>
      <c r="G296" s="268"/>
      <c r="H296" s="19">
        <v>3.06</v>
      </c>
      <c r="I296" s="12"/>
      <c r="J296" s="19">
        <v>264</v>
      </c>
      <c r="K296" s="12"/>
      <c r="L296" s="19">
        <v>5994309</v>
      </c>
      <c r="M296" s="19">
        <v>61820</v>
      </c>
      <c r="N296" s="82" t="s">
        <v>102</v>
      </c>
      <c r="O296" s="268">
        <v>2</v>
      </c>
      <c r="P296" s="128" t="s">
        <v>130</v>
      </c>
      <c r="Q296" s="268">
        <v>0</v>
      </c>
      <c r="R296" s="82" t="s">
        <v>3229</v>
      </c>
      <c r="S296" s="105" t="s">
        <v>3230</v>
      </c>
      <c r="T296" s="106" t="s">
        <v>3231</v>
      </c>
      <c r="U296" s="83">
        <v>2308</v>
      </c>
      <c r="V296" s="12"/>
      <c r="W296" s="12"/>
      <c r="X296" s="12"/>
      <c r="Y296" s="83" t="s">
        <v>3232</v>
      </c>
      <c r="Z296" s="267">
        <v>35101</v>
      </c>
      <c r="AA296" s="82" t="s">
        <v>3233</v>
      </c>
      <c r="AB296" s="267">
        <v>35101</v>
      </c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</row>
    <row r="297" spans="1:47" ht="12.75">
      <c r="A297" s="26">
        <v>296</v>
      </c>
      <c r="B297" s="84" t="s">
        <v>124</v>
      </c>
      <c r="C297" s="84" t="s">
        <v>43</v>
      </c>
      <c r="D297" s="11">
        <v>43045</v>
      </c>
      <c r="E297" s="268">
        <v>927</v>
      </c>
      <c r="F297" s="266" t="s">
        <v>3234</v>
      </c>
      <c r="G297" s="268"/>
      <c r="H297" s="19">
        <v>11331.7</v>
      </c>
      <c r="I297" s="12"/>
      <c r="J297" s="19">
        <v>1858.68</v>
      </c>
      <c r="K297" s="12"/>
      <c r="L297" s="19">
        <v>467940234</v>
      </c>
      <c r="M297" s="19">
        <v>3815505</v>
      </c>
      <c r="N297" s="82" t="s">
        <v>102</v>
      </c>
      <c r="O297" s="268">
        <v>14</v>
      </c>
      <c r="P297" s="128" t="s">
        <v>3235</v>
      </c>
      <c r="Q297" s="268">
        <v>0</v>
      </c>
      <c r="R297" s="82" t="s">
        <v>3236</v>
      </c>
      <c r="S297" s="105" t="s">
        <v>3426</v>
      </c>
      <c r="T297" s="106" t="s">
        <v>415</v>
      </c>
      <c r="U297" s="83" t="s">
        <v>2731</v>
      </c>
      <c r="V297" s="12"/>
      <c r="W297" s="12"/>
      <c r="X297" s="12"/>
      <c r="Y297" s="83" t="s">
        <v>3237</v>
      </c>
      <c r="Z297" s="267">
        <v>42724</v>
      </c>
      <c r="AA297" s="82"/>
      <c r="AB297" s="267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</row>
    <row r="298" spans="1:47" ht="12.75">
      <c r="A298" s="26">
        <v>297</v>
      </c>
      <c r="B298" s="84" t="s">
        <v>52</v>
      </c>
      <c r="C298" s="84" t="s">
        <v>53</v>
      </c>
      <c r="D298" s="11">
        <v>43046</v>
      </c>
      <c r="E298" s="268">
        <v>1205</v>
      </c>
      <c r="F298" s="266" t="s">
        <v>764</v>
      </c>
      <c r="G298" s="268"/>
      <c r="H298" s="19">
        <v>19.8</v>
      </c>
      <c r="I298" s="12"/>
      <c r="J298" s="19"/>
      <c r="K298" s="12"/>
      <c r="L298" s="19">
        <v>2460764</v>
      </c>
      <c r="M298" s="19">
        <v>36911</v>
      </c>
      <c r="N298" s="82" t="s">
        <v>3241</v>
      </c>
      <c r="O298" s="268">
        <v>1</v>
      </c>
      <c r="P298" s="128" t="s">
        <v>580</v>
      </c>
      <c r="Q298" s="268">
        <v>0</v>
      </c>
      <c r="R298" s="82" t="s">
        <v>3242</v>
      </c>
      <c r="S298" s="105" t="s">
        <v>3243</v>
      </c>
      <c r="T298" s="106" t="s">
        <v>3244</v>
      </c>
      <c r="U298" s="83">
        <v>1694</v>
      </c>
      <c r="V298" s="12"/>
      <c r="W298" s="12"/>
      <c r="X298" s="12"/>
      <c r="Y298" s="83" t="s">
        <v>3238</v>
      </c>
      <c r="Z298" s="267">
        <v>29643</v>
      </c>
      <c r="AA298" s="82" t="s">
        <v>3239</v>
      </c>
      <c r="AB298" s="267">
        <v>41550</v>
      </c>
      <c r="AC298" s="82" t="s">
        <v>3240</v>
      </c>
      <c r="AD298" s="267">
        <v>41617</v>
      </c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</row>
    <row r="299" spans="1:47" ht="12.75">
      <c r="A299" s="26">
        <v>298</v>
      </c>
      <c r="B299" s="84" t="s">
        <v>50</v>
      </c>
      <c r="C299" s="84" t="s">
        <v>43</v>
      </c>
      <c r="D299" s="11">
        <v>43046</v>
      </c>
      <c r="E299" s="268">
        <v>765</v>
      </c>
      <c r="F299" s="266" t="s">
        <v>3245</v>
      </c>
      <c r="G299" s="268"/>
      <c r="H299" s="19">
        <v>3994.05</v>
      </c>
      <c r="I299" s="12"/>
      <c r="J299" s="19">
        <v>1121.5</v>
      </c>
      <c r="K299" s="12"/>
      <c r="L299" s="19">
        <v>943759168</v>
      </c>
      <c r="M299" s="19">
        <v>14156388</v>
      </c>
      <c r="N299" s="82" t="s">
        <v>102</v>
      </c>
      <c r="O299" s="268">
        <v>5</v>
      </c>
      <c r="P299" s="128" t="s">
        <v>3246</v>
      </c>
      <c r="Q299" s="268">
        <v>0</v>
      </c>
      <c r="R299" s="82" t="s">
        <v>1939</v>
      </c>
      <c r="S299" s="105" t="s">
        <v>3247</v>
      </c>
      <c r="T299" s="106" t="s">
        <v>649</v>
      </c>
      <c r="U299" s="83" t="s">
        <v>3248</v>
      </c>
      <c r="V299" s="12"/>
      <c r="W299" s="12"/>
      <c r="X299" s="12"/>
      <c r="Y299" s="263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</row>
    <row r="300" spans="1:47" ht="12.75">
      <c r="A300" s="26">
        <v>299</v>
      </c>
      <c r="B300" s="84" t="s">
        <v>50</v>
      </c>
      <c r="C300" s="84" t="s">
        <v>43</v>
      </c>
      <c r="D300" s="11">
        <v>43047</v>
      </c>
      <c r="E300" s="268">
        <v>769</v>
      </c>
      <c r="F300" s="266" t="s">
        <v>3249</v>
      </c>
      <c r="G300" s="84"/>
      <c r="H300" s="19">
        <v>8320.87</v>
      </c>
      <c r="I300" s="12"/>
      <c r="J300" s="19">
        <v>2237.1</v>
      </c>
      <c r="K300" s="12"/>
      <c r="L300" s="19">
        <v>2023453683</v>
      </c>
      <c r="M300" s="19">
        <v>30351805</v>
      </c>
      <c r="N300" s="82" t="s">
        <v>102</v>
      </c>
      <c r="O300" s="268">
        <v>8</v>
      </c>
      <c r="P300" s="128" t="s">
        <v>3250</v>
      </c>
      <c r="Q300" s="268">
        <v>0</v>
      </c>
      <c r="R300" s="82" t="s">
        <v>3251</v>
      </c>
      <c r="S300" s="105" t="s">
        <v>3252</v>
      </c>
      <c r="T300" s="106" t="s">
        <v>3253</v>
      </c>
      <c r="U300" s="83" t="s">
        <v>3254</v>
      </c>
      <c r="V300" s="12"/>
      <c r="W300" s="12"/>
      <c r="X300" s="12"/>
      <c r="Y300" s="263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</row>
    <row r="301" spans="1:47" s="43" customFormat="1" ht="12.75">
      <c r="A301" s="458">
        <v>300</v>
      </c>
      <c r="B301" s="197" t="s">
        <v>124</v>
      </c>
      <c r="C301" s="197" t="s">
        <v>43</v>
      </c>
      <c r="D301" s="459">
        <v>43048</v>
      </c>
      <c r="E301" s="460">
        <v>752</v>
      </c>
      <c r="F301" s="412" t="s">
        <v>2992</v>
      </c>
      <c r="G301" s="460"/>
      <c r="H301" s="407">
        <v>44.48</v>
      </c>
      <c r="I301" s="439"/>
      <c r="J301" s="407">
        <v>2153.68</v>
      </c>
      <c r="K301" s="439"/>
      <c r="L301" s="407">
        <v>72047257</v>
      </c>
      <c r="M301" s="407">
        <v>690642</v>
      </c>
      <c r="N301" s="153" t="s">
        <v>102</v>
      </c>
      <c r="O301" s="460">
        <v>5</v>
      </c>
      <c r="P301" s="129" t="s">
        <v>3255</v>
      </c>
      <c r="Q301" s="460">
        <v>0</v>
      </c>
      <c r="R301" s="153" t="s">
        <v>3256</v>
      </c>
      <c r="S301" s="212" t="s">
        <v>3257</v>
      </c>
      <c r="T301" s="213" t="s">
        <v>2532</v>
      </c>
      <c r="U301" s="86">
        <v>4215</v>
      </c>
      <c r="V301" s="439"/>
      <c r="W301" s="439"/>
      <c r="X301" s="439"/>
      <c r="Y301" s="86" t="s">
        <v>3258</v>
      </c>
      <c r="Z301" s="461">
        <v>42464</v>
      </c>
      <c r="AA301" s="153"/>
      <c r="AB301" s="461"/>
      <c r="AC301" s="153"/>
      <c r="AD301" s="461"/>
      <c r="AE301" s="153"/>
      <c r="AF301" s="461"/>
      <c r="AG301" s="439"/>
      <c r="AH301" s="439"/>
      <c r="AI301" s="439"/>
      <c r="AJ301" s="439"/>
      <c r="AK301" s="439"/>
      <c r="AL301" s="439"/>
      <c r="AM301" s="439"/>
      <c r="AN301" s="439"/>
      <c r="AO301" s="439"/>
      <c r="AP301" s="439"/>
      <c r="AQ301" s="439"/>
      <c r="AR301" s="439"/>
      <c r="AS301" s="439"/>
      <c r="AT301" s="439"/>
      <c r="AU301" s="439"/>
    </row>
    <row r="302" spans="1:47" s="43" customFormat="1" ht="12.75">
      <c r="A302" s="458">
        <v>301</v>
      </c>
      <c r="B302" s="197" t="s">
        <v>124</v>
      </c>
      <c r="C302" s="197" t="s">
        <v>46</v>
      </c>
      <c r="D302" s="459">
        <v>43052</v>
      </c>
      <c r="E302" s="460">
        <v>35</v>
      </c>
      <c r="F302" s="412" t="s">
        <v>3402</v>
      </c>
      <c r="G302" s="460"/>
      <c r="H302" s="407">
        <v>4006.15</v>
      </c>
      <c r="I302" s="439"/>
      <c r="J302" s="407">
        <v>903.4</v>
      </c>
      <c r="K302" s="439"/>
      <c r="L302" s="407">
        <v>2708440</v>
      </c>
      <c r="M302" s="407">
        <v>27084</v>
      </c>
      <c r="N302" s="153" t="s">
        <v>3259</v>
      </c>
      <c r="O302" s="460">
        <v>5</v>
      </c>
      <c r="P302" s="129" t="s">
        <v>3260</v>
      </c>
      <c r="Q302" s="460">
        <v>0</v>
      </c>
      <c r="R302" s="153" t="s">
        <v>3261</v>
      </c>
      <c r="S302" s="212" t="s">
        <v>3262</v>
      </c>
      <c r="T302" s="213" t="s">
        <v>3264</v>
      </c>
      <c r="U302" s="86" t="s">
        <v>3263</v>
      </c>
      <c r="V302" s="439"/>
      <c r="W302" s="439"/>
      <c r="X302" s="439"/>
      <c r="Y302" s="86" t="s">
        <v>3265</v>
      </c>
      <c r="Z302" s="461">
        <v>42051</v>
      </c>
      <c r="AA302" s="439"/>
      <c r="AB302" s="439"/>
      <c r="AC302" s="439"/>
      <c r="AD302" s="439"/>
      <c r="AE302" s="439"/>
      <c r="AF302" s="439"/>
      <c r="AG302" s="439"/>
      <c r="AH302" s="439"/>
      <c r="AI302" s="439"/>
      <c r="AJ302" s="439"/>
      <c r="AK302" s="439"/>
      <c r="AL302" s="439"/>
      <c r="AM302" s="439"/>
      <c r="AN302" s="439"/>
      <c r="AO302" s="439"/>
      <c r="AP302" s="439"/>
      <c r="AQ302" s="439"/>
      <c r="AR302" s="439"/>
      <c r="AS302" s="439"/>
      <c r="AT302" s="439"/>
      <c r="AU302" s="439"/>
    </row>
    <row r="303" spans="1:47" ht="12.75">
      <c r="A303" s="26">
        <v>302</v>
      </c>
      <c r="B303" s="84" t="s">
        <v>50</v>
      </c>
      <c r="C303" s="73" t="s">
        <v>54</v>
      </c>
      <c r="D303" s="11">
        <v>43052</v>
      </c>
      <c r="E303" s="268">
        <v>62</v>
      </c>
      <c r="F303" s="266" t="s">
        <v>659</v>
      </c>
      <c r="G303" s="268"/>
      <c r="H303" s="19">
        <v>299.52</v>
      </c>
      <c r="I303" s="12"/>
      <c r="J303" s="19">
        <v>389</v>
      </c>
      <c r="K303" s="12"/>
      <c r="L303" s="19">
        <v>29290932</v>
      </c>
      <c r="M303" s="19">
        <v>471975</v>
      </c>
      <c r="N303" s="82" t="s">
        <v>114</v>
      </c>
      <c r="O303" s="268">
        <v>1</v>
      </c>
      <c r="P303" s="128" t="s">
        <v>580</v>
      </c>
      <c r="Q303" s="268">
        <v>0</v>
      </c>
      <c r="R303" s="82" t="s">
        <v>3267</v>
      </c>
      <c r="S303" s="105" t="s">
        <v>2808</v>
      </c>
      <c r="T303" s="106" t="s">
        <v>2990</v>
      </c>
      <c r="U303" s="83">
        <v>4928</v>
      </c>
      <c r="V303" s="12"/>
      <c r="W303" s="12"/>
      <c r="X303" s="12"/>
      <c r="Y303" s="83" t="s">
        <v>3266</v>
      </c>
      <c r="Z303" s="267">
        <v>42636</v>
      </c>
      <c r="AA303" s="82"/>
      <c r="AB303" s="267"/>
      <c r="AC303" s="82"/>
      <c r="AD303" s="267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</row>
    <row r="304" spans="1:47" s="43" customFormat="1" ht="12.75">
      <c r="A304" s="458">
        <v>303</v>
      </c>
      <c r="B304" s="197" t="s">
        <v>124</v>
      </c>
      <c r="C304" s="197" t="s">
        <v>43</v>
      </c>
      <c r="D304" s="459">
        <v>43052</v>
      </c>
      <c r="E304" s="460">
        <v>711</v>
      </c>
      <c r="F304" s="412" t="s">
        <v>1385</v>
      </c>
      <c r="G304" s="460"/>
      <c r="H304" s="407">
        <v>7759.86</v>
      </c>
      <c r="I304" s="439"/>
      <c r="J304" s="407">
        <v>1419.55</v>
      </c>
      <c r="K304" s="439"/>
      <c r="L304" s="407">
        <v>21085087</v>
      </c>
      <c r="M304" s="407">
        <v>311276</v>
      </c>
      <c r="N304" s="153" t="s">
        <v>102</v>
      </c>
      <c r="O304" s="460">
        <v>10</v>
      </c>
      <c r="P304" s="129" t="s">
        <v>3268</v>
      </c>
      <c r="Q304" s="460">
        <v>0</v>
      </c>
      <c r="R304" s="153" t="s">
        <v>349</v>
      </c>
      <c r="S304" s="212" t="s">
        <v>1386</v>
      </c>
      <c r="T304" s="213" t="s">
        <v>1387</v>
      </c>
      <c r="U304" s="86" t="s">
        <v>1388</v>
      </c>
      <c r="V304" s="439"/>
      <c r="W304" s="439"/>
      <c r="X304" s="439"/>
      <c r="Y304" s="86" t="s">
        <v>3269</v>
      </c>
      <c r="Z304" s="461">
        <v>42853</v>
      </c>
      <c r="AA304" s="153"/>
      <c r="AB304" s="461"/>
      <c r="AC304" s="153"/>
      <c r="AD304" s="461"/>
      <c r="AE304" s="153"/>
      <c r="AF304" s="461"/>
      <c r="AG304" s="153"/>
      <c r="AH304" s="461"/>
      <c r="AI304" s="439"/>
      <c r="AJ304" s="439"/>
      <c r="AK304" s="439"/>
      <c r="AL304" s="439"/>
      <c r="AM304" s="439"/>
      <c r="AN304" s="439"/>
      <c r="AO304" s="439"/>
      <c r="AP304" s="439"/>
      <c r="AQ304" s="439"/>
      <c r="AR304" s="439"/>
      <c r="AS304" s="439"/>
      <c r="AT304" s="439"/>
      <c r="AU304" s="439"/>
    </row>
    <row r="305" spans="1:47" s="43" customFormat="1" ht="13.5" customHeight="1">
      <c r="A305" s="458">
        <v>304</v>
      </c>
      <c r="B305" s="197" t="s">
        <v>50</v>
      </c>
      <c r="C305" s="197" t="s">
        <v>46</v>
      </c>
      <c r="D305" s="198">
        <v>43052</v>
      </c>
      <c r="E305" s="460">
        <v>3903</v>
      </c>
      <c r="F305" s="412" t="s">
        <v>764</v>
      </c>
      <c r="G305" s="460"/>
      <c r="H305" s="407">
        <v>234.63</v>
      </c>
      <c r="I305" s="439"/>
      <c r="J305" s="407">
        <v>120</v>
      </c>
      <c r="K305" s="439"/>
      <c r="L305" s="407">
        <v>17842317</v>
      </c>
      <c r="M305" s="407">
        <v>255285</v>
      </c>
      <c r="N305" s="153" t="s">
        <v>576</v>
      </c>
      <c r="O305" s="460">
        <v>2</v>
      </c>
      <c r="P305" s="129" t="s">
        <v>131</v>
      </c>
      <c r="Q305" s="460">
        <v>0</v>
      </c>
      <c r="R305" s="153" t="s">
        <v>3270</v>
      </c>
      <c r="S305" s="212" t="s">
        <v>3271</v>
      </c>
      <c r="T305" s="213" t="s">
        <v>3272</v>
      </c>
      <c r="U305" s="86">
        <v>243</v>
      </c>
      <c r="V305" s="439"/>
      <c r="W305" s="439"/>
      <c r="X305" s="439"/>
      <c r="Y305" s="86" t="s">
        <v>3273</v>
      </c>
      <c r="Z305" s="461">
        <v>42724</v>
      </c>
      <c r="AA305" s="153"/>
      <c r="AB305" s="461"/>
      <c r="AC305" s="439"/>
      <c r="AD305" s="439"/>
      <c r="AE305" s="439"/>
      <c r="AF305" s="439"/>
      <c r="AG305" s="439"/>
      <c r="AH305" s="439"/>
      <c r="AI305" s="439"/>
      <c r="AJ305" s="439"/>
      <c r="AK305" s="439"/>
      <c r="AL305" s="439"/>
      <c r="AM305" s="439"/>
      <c r="AN305" s="439"/>
      <c r="AO305" s="439"/>
      <c r="AP305" s="439"/>
      <c r="AQ305" s="439"/>
      <c r="AR305" s="439"/>
      <c r="AS305" s="439"/>
      <c r="AT305" s="439"/>
      <c r="AU305" s="439"/>
    </row>
    <row r="306" spans="1:47" ht="12.75">
      <c r="A306" s="26">
        <v>305</v>
      </c>
      <c r="B306" s="84" t="s">
        <v>23</v>
      </c>
      <c r="C306" s="84">
        <v>1959</v>
      </c>
      <c r="D306" s="11">
        <v>43052</v>
      </c>
      <c r="E306" s="268">
        <v>5727</v>
      </c>
      <c r="F306" s="266" t="s">
        <v>1019</v>
      </c>
      <c r="G306" s="268"/>
      <c r="H306" s="19">
        <v>297.94</v>
      </c>
      <c r="I306" s="12"/>
      <c r="J306" s="19">
        <v>931.94</v>
      </c>
      <c r="K306" s="12"/>
      <c r="L306" s="19">
        <v>50785928</v>
      </c>
      <c r="M306" s="19">
        <v>761788</v>
      </c>
      <c r="N306" s="82" t="s">
        <v>102</v>
      </c>
      <c r="O306" s="268">
        <v>2</v>
      </c>
      <c r="P306" s="128" t="s">
        <v>130</v>
      </c>
      <c r="Q306" s="268">
        <v>0</v>
      </c>
      <c r="R306" s="82" t="s">
        <v>3274</v>
      </c>
      <c r="S306" s="105" t="s">
        <v>3275</v>
      </c>
      <c r="T306" s="106" t="s">
        <v>2728</v>
      </c>
      <c r="U306" s="83">
        <v>2241</v>
      </c>
      <c r="V306" s="12"/>
      <c r="W306" s="12"/>
      <c r="X306" s="12"/>
      <c r="Y306" s="83"/>
      <c r="Z306" s="267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</row>
    <row r="307" spans="1:47" ht="12.75">
      <c r="A307" s="26">
        <v>306</v>
      </c>
      <c r="B307" s="84" t="s">
        <v>23</v>
      </c>
      <c r="C307" s="84" t="s">
        <v>79</v>
      </c>
      <c r="D307" s="11">
        <v>43053</v>
      </c>
      <c r="E307" s="268">
        <v>5870</v>
      </c>
      <c r="F307" s="266" t="s">
        <v>736</v>
      </c>
      <c r="G307" s="268"/>
      <c r="H307" s="19">
        <v>24.5</v>
      </c>
      <c r="I307" s="12"/>
      <c r="J307" s="19">
        <v>200</v>
      </c>
      <c r="K307" s="12"/>
      <c r="L307" s="19">
        <v>1644318</v>
      </c>
      <c r="M307" s="19">
        <v>24665</v>
      </c>
      <c r="N307" s="82" t="s">
        <v>102</v>
      </c>
      <c r="O307" s="268">
        <v>1</v>
      </c>
      <c r="P307" s="128" t="s">
        <v>130</v>
      </c>
      <c r="Q307" s="268">
        <v>0</v>
      </c>
      <c r="R307" s="82" t="s">
        <v>3276</v>
      </c>
      <c r="S307" s="105" t="s">
        <v>3277</v>
      </c>
      <c r="T307" s="106" t="s">
        <v>3278</v>
      </c>
      <c r="U307" s="83">
        <v>1041</v>
      </c>
      <c r="V307" s="12"/>
      <c r="W307" s="12"/>
      <c r="X307" s="12"/>
      <c r="Y307" s="83"/>
      <c r="Z307" s="267"/>
      <c r="AA307" s="153"/>
      <c r="AB307" s="310"/>
      <c r="AC307" s="82"/>
      <c r="AD307" s="267"/>
      <c r="AE307" s="82"/>
      <c r="AF307" s="267"/>
      <c r="AG307" s="82"/>
      <c r="AH307" s="267"/>
      <c r="AI307" s="82"/>
      <c r="AJ307" s="267"/>
      <c r="AK307" s="82"/>
      <c r="AL307" s="267"/>
      <c r="AM307" s="82"/>
      <c r="AN307" s="267"/>
      <c r="AO307" s="82"/>
      <c r="AP307" s="267"/>
      <c r="AQ307" s="82"/>
      <c r="AR307" s="310"/>
      <c r="AS307" s="267"/>
      <c r="AT307" s="310"/>
      <c r="AU307" s="267"/>
    </row>
    <row r="308" spans="1:47" ht="12.75">
      <c r="A308" s="26">
        <v>307</v>
      </c>
      <c r="B308" s="84" t="s">
        <v>50</v>
      </c>
      <c r="C308" s="84" t="s">
        <v>43</v>
      </c>
      <c r="D308" s="11">
        <v>43053</v>
      </c>
      <c r="E308" s="268">
        <v>3971</v>
      </c>
      <c r="F308" s="266" t="s">
        <v>276</v>
      </c>
      <c r="G308" s="268"/>
      <c r="H308" s="19">
        <v>64.86</v>
      </c>
      <c r="I308" s="12"/>
      <c r="J308" s="19">
        <v>13359</v>
      </c>
      <c r="K308" s="12"/>
      <c r="L308" s="19">
        <v>11202554</v>
      </c>
      <c r="M308" s="19">
        <v>168038</v>
      </c>
      <c r="N308" s="82" t="s">
        <v>3427</v>
      </c>
      <c r="O308" s="268">
        <v>1</v>
      </c>
      <c r="P308" s="128" t="s">
        <v>580</v>
      </c>
      <c r="Q308" s="268">
        <v>0</v>
      </c>
      <c r="R308" s="82" t="s">
        <v>1167</v>
      </c>
      <c r="S308" s="105" t="s">
        <v>3279</v>
      </c>
      <c r="T308" s="106" t="s">
        <v>204</v>
      </c>
      <c r="U308" s="83">
        <v>5631</v>
      </c>
      <c r="V308" s="12"/>
      <c r="W308" s="12"/>
      <c r="X308" s="12"/>
      <c r="Y308" s="83"/>
      <c r="Z308" s="267"/>
      <c r="AA308" s="12"/>
      <c r="AB308" s="82"/>
      <c r="AC308" s="267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</row>
    <row r="309" spans="1:47" ht="12.75">
      <c r="A309" s="26">
        <v>308</v>
      </c>
      <c r="B309" s="84" t="s">
        <v>23</v>
      </c>
      <c r="C309" s="84">
        <v>1959</v>
      </c>
      <c r="D309" s="11">
        <v>43054</v>
      </c>
      <c r="E309" s="268">
        <v>560</v>
      </c>
      <c r="F309" s="266" t="s">
        <v>2418</v>
      </c>
      <c r="G309" s="268"/>
      <c r="H309" s="19">
        <v>87.79</v>
      </c>
      <c r="I309" s="12"/>
      <c r="J309" s="19">
        <v>405</v>
      </c>
      <c r="K309" s="12"/>
      <c r="L309" s="19">
        <v>5847867</v>
      </c>
      <c r="M309" s="19">
        <v>87718</v>
      </c>
      <c r="N309" s="82" t="s">
        <v>102</v>
      </c>
      <c r="O309" s="268">
        <v>1</v>
      </c>
      <c r="P309" s="128" t="s">
        <v>130</v>
      </c>
      <c r="Q309" s="268">
        <v>0</v>
      </c>
      <c r="R309" s="82" t="s">
        <v>3280</v>
      </c>
      <c r="S309" s="105" t="s">
        <v>3281</v>
      </c>
      <c r="T309" s="106" t="s">
        <v>3282</v>
      </c>
      <c r="U309" s="83">
        <v>4542</v>
      </c>
      <c r="V309" s="12"/>
      <c r="W309" s="12"/>
      <c r="X309" s="12"/>
      <c r="Y309" s="263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</row>
    <row r="310" spans="1:47" ht="12.75">
      <c r="A310" s="26">
        <v>309</v>
      </c>
      <c r="B310" s="84" t="s">
        <v>23</v>
      </c>
      <c r="C310" s="84">
        <v>1959</v>
      </c>
      <c r="D310" s="11">
        <v>43059</v>
      </c>
      <c r="E310" s="268">
        <v>5649</v>
      </c>
      <c r="F310" s="266" t="s">
        <v>3283</v>
      </c>
      <c r="G310" s="268"/>
      <c r="H310" s="19">
        <v>184.97</v>
      </c>
      <c r="I310" s="12"/>
      <c r="J310" s="19">
        <v>450</v>
      </c>
      <c r="K310" s="12"/>
      <c r="L310" s="19">
        <v>22988257</v>
      </c>
      <c r="M310" s="19">
        <v>344824</v>
      </c>
      <c r="N310" s="82" t="s">
        <v>102</v>
      </c>
      <c r="O310" s="268">
        <v>1</v>
      </c>
      <c r="P310" s="128" t="s">
        <v>130</v>
      </c>
      <c r="Q310" s="268">
        <v>0</v>
      </c>
      <c r="R310" s="82" t="s">
        <v>3284</v>
      </c>
      <c r="S310" s="105" t="s">
        <v>3285</v>
      </c>
      <c r="T310" s="106" t="s">
        <v>2644</v>
      </c>
      <c r="U310" s="83">
        <v>517</v>
      </c>
      <c r="V310" s="12"/>
      <c r="W310" s="12"/>
      <c r="X310" s="12"/>
      <c r="Y310" s="83"/>
      <c r="Z310" s="267"/>
      <c r="AA310" s="82"/>
      <c r="AB310" s="267"/>
      <c r="AC310" s="8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</row>
    <row r="311" spans="1:47" ht="12.75">
      <c r="A311" s="26">
        <v>310</v>
      </c>
      <c r="B311" s="84" t="s">
        <v>50</v>
      </c>
      <c r="C311" s="84" t="s">
        <v>43</v>
      </c>
      <c r="D311" s="11">
        <v>43059</v>
      </c>
      <c r="E311" s="268">
        <v>3941</v>
      </c>
      <c r="F311" s="266" t="s">
        <v>3286</v>
      </c>
      <c r="G311" s="268"/>
      <c r="H311" s="19">
        <v>392.05</v>
      </c>
      <c r="I311" s="12"/>
      <c r="J311" s="19">
        <v>1555.2</v>
      </c>
      <c r="K311" s="12"/>
      <c r="L311" s="19">
        <v>68226109</v>
      </c>
      <c r="M311" s="19">
        <v>1023392</v>
      </c>
      <c r="N311" s="82" t="s">
        <v>3428</v>
      </c>
      <c r="O311" s="268">
        <v>1</v>
      </c>
      <c r="P311" s="128" t="s">
        <v>580</v>
      </c>
      <c r="Q311" s="268">
        <v>0</v>
      </c>
      <c r="R311" s="82" t="s">
        <v>3287</v>
      </c>
      <c r="S311" s="105" t="s">
        <v>3288</v>
      </c>
      <c r="T311" s="106" t="s">
        <v>204</v>
      </c>
      <c r="U311" s="83" t="s">
        <v>3289</v>
      </c>
      <c r="V311" s="12"/>
      <c r="W311" s="12"/>
      <c r="X311" s="12"/>
      <c r="Y311" s="263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</row>
    <row r="312" spans="1:47" s="43" customFormat="1" ht="12.75">
      <c r="A312" s="458">
        <v>311</v>
      </c>
      <c r="B312" s="197" t="s">
        <v>124</v>
      </c>
      <c r="C312" s="197" t="s">
        <v>43</v>
      </c>
      <c r="D312" s="459">
        <v>43059</v>
      </c>
      <c r="E312" s="460">
        <v>950</v>
      </c>
      <c r="F312" s="412" t="s">
        <v>3290</v>
      </c>
      <c r="G312" s="460"/>
      <c r="H312" s="407">
        <v>-286.72</v>
      </c>
      <c r="I312" s="439"/>
      <c r="J312" s="407">
        <v>5494.8</v>
      </c>
      <c r="K312" s="439"/>
      <c r="L312" s="407">
        <v>2009334308</v>
      </c>
      <c r="M312" s="407">
        <v>15908368</v>
      </c>
      <c r="N312" s="153" t="s">
        <v>102</v>
      </c>
      <c r="O312" s="460">
        <v>14</v>
      </c>
      <c r="P312" s="129" t="s">
        <v>3293</v>
      </c>
      <c r="Q312" s="460">
        <v>0</v>
      </c>
      <c r="R312" s="153" t="s">
        <v>3291</v>
      </c>
      <c r="S312" s="212" t="s">
        <v>243</v>
      </c>
      <c r="T312" s="213" t="s">
        <v>1767</v>
      </c>
      <c r="U312" s="86" t="s">
        <v>3292</v>
      </c>
      <c r="V312" s="439"/>
      <c r="W312" s="439"/>
      <c r="X312" s="439"/>
      <c r="Y312" s="86"/>
      <c r="Z312" s="461"/>
      <c r="AA312" s="153"/>
      <c r="AB312" s="461"/>
      <c r="AC312" s="439"/>
      <c r="AD312" s="439"/>
      <c r="AE312" s="439"/>
      <c r="AF312" s="439"/>
      <c r="AG312" s="439"/>
      <c r="AH312" s="439"/>
      <c r="AI312" s="439"/>
      <c r="AJ312" s="439"/>
      <c r="AK312" s="439"/>
      <c r="AL312" s="439"/>
      <c r="AM312" s="439"/>
      <c r="AN312" s="439"/>
      <c r="AO312" s="439"/>
      <c r="AP312" s="439"/>
      <c r="AQ312" s="439"/>
      <c r="AR312" s="439"/>
      <c r="AS312" s="439"/>
      <c r="AT312" s="439"/>
      <c r="AU312" s="439"/>
    </row>
    <row r="313" spans="1:47" ht="12.75">
      <c r="A313" s="26">
        <v>312</v>
      </c>
      <c r="B313" s="84" t="s">
        <v>50</v>
      </c>
      <c r="C313" s="84" t="s">
        <v>43</v>
      </c>
      <c r="D313" s="11">
        <v>43060</v>
      </c>
      <c r="E313" s="268">
        <v>3069</v>
      </c>
      <c r="F313" s="266" t="s">
        <v>945</v>
      </c>
      <c r="G313" s="84"/>
      <c r="H313" s="19">
        <v>8624.32</v>
      </c>
      <c r="I313" s="12"/>
      <c r="J313" s="19">
        <v>2322.54</v>
      </c>
      <c r="K313" s="12"/>
      <c r="L313" s="19">
        <v>2134345101</v>
      </c>
      <c r="M313" s="19">
        <v>32015177</v>
      </c>
      <c r="N313" s="82" t="s">
        <v>102</v>
      </c>
      <c r="O313" s="268">
        <v>8</v>
      </c>
      <c r="P313" s="128" t="s">
        <v>2934</v>
      </c>
      <c r="Q313" s="268">
        <v>0</v>
      </c>
      <c r="R313" s="82" t="s">
        <v>2845</v>
      </c>
      <c r="S313" s="105" t="s">
        <v>3294</v>
      </c>
      <c r="T313" s="106" t="s">
        <v>3295</v>
      </c>
      <c r="U313" s="83" t="s">
        <v>949</v>
      </c>
      <c r="V313" s="12"/>
      <c r="W313" s="12"/>
      <c r="X313" s="12"/>
      <c r="Y313" s="83"/>
      <c r="Z313" s="267"/>
      <c r="AA313" s="82"/>
      <c r="AB313" s="267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</row>
    <row r="314" spans="1:47" ht="12.75">
      <c r="A314" s="26">
        <v>313</v>
      </c>
      <c r="B314" s="84" t="s">
        <v>124</v>
      </c>
      <c r="C314" s="84" t="s">
        <v>43</v>
      </c>
      <c r="D314" s="11">
        <v>43062</v>
      </c>
      <c r="E314" s="268">
        <v>3037</v>
      </c>
      <c r="F314" s="266" t="s">
        <v>726</v>
      </c>
      <c r="G314" s="84"/>
      <c r="H314" s="19">
        <v>3511.03</v>
      </c>
      <c r="I314" s="12"/>
      <c r="J314" s="19">
        <v>17046.54</v>
      </c>
      <c r="K314" s="12"/>
      <c r="L314" s="19">
        <v>5235907611</v>
      </c>
      <c r="M314" s="19">
        <v>56688577</v>
      </c>
      <c r="N314" s="82" t="s">
        <v>3298</v>
      </c>
      <c r="O314" s="268">
        <v>2</v>
      </c>
      <c r="P314" s="128" t="s">
        <v>164</v>
      </c>
      <c r="Q314" s="268">
        <v>0</v>
      </c>
      <c r="R314" s="82" t="s">
        <v>3296</v>
      </c>
      <c r="S314" s="105" t="s">
        <v>3297</v>
      </c>
      <c r="T314" s="106" t="s">
        <v>2707</v>
      </c>
      <c r="U314" s="83">
        <v>1370</v>
      </c>
      <c r="V314" s="12"/>
      <c r="W314" s="12"/>
      <c r="X314" s="12"/>
      <c r="Y314" s="83"/>
      <c r="Z314" s="267"/>
      <c r="AA314" s="153"/>
      <c r="AB314" s="267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</row>
    <row r="315" spans="1:47" ht="12.75">
      <c r="A315" s="26">
        <v>314</v>
      </c>
      <c r="B315" s="84" t="s">
        <v>52</v>
      </c>
      <c r="C315" s="84" t="s">
        <v>44</v>
      </c>
      <c r="D315" s="11">
        <v>43062</v>
      </c>
      <c r="E315" s="268">
        <v>5429</v>
      </c>
      <c r="F315" s="266" t="s">
        <v>911</v>
      </c>
      <c r="G315" s="84"/>
      <c r="H315" s="19">
        <v>0</v>
      </c>
      <c r="I315" s="12"/>
      <c r="J315" s="19"/>
      <c r="K315" s="12"/>
      <c r="L315" s="19">
        <v>570000</v>
      </c>
      <c r="M315" s="19">
        <v>5700</v>
      </c>
      <c r="N315" s="82" t="s">
        <v>2455</v>
      </c>
      <c r="O315" s="268">
        <v>0</v>
      </c>
      <c r="P315" s="128" t="s">
        <v>580</v>
      </c>
      <c r="Q315" s="268">
        <v>0</v>
      </c>
      <c r="R315" s="82" t="s">
        <v>3301</v>
      </c>
      <c r="S315" s="105" t="s">
        <v>3302</v>
      </c>
      <c r="T315" s="106" t="s">
        <v>739</v>
      </c>
      <c r="U315" s="83">
        <v>2651</v>
      </c>
      <c r="V315" s="12"/>
      <c r="W315" s="12"/>
      <c r="X315" s="12"/>
      <c r="Y315" s="83" t="s">
        <v>3299</v>
      </c>
      <c r="Z315" s="267">
        <v>37348</v>
      </c>
      <c r="AA315" s="82" t="s">
        <v>3300</v>
      </c>
      <c r="AB315" s="267">
        <v>37546</v>
      </c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</row>
    <row r="316" spans="1:47" ht="12.75">
      <c r="A316" s="26">
        <v>315</v>
      </c>
      <c r="B316" s="84" t="s">
        <v>50</v>
      </c>
      <c r="C316" s="73" t="s">
        <v>54</v>
      </c>
      <c r="D316" s="11">
        <v>43063</v>
      </c>
      <c r="E316" s="268">
        <v>261</v>
      </c>
      <c r="F316" s="266" t="s">
        <v>2365</v>
      </c>
      <c r="G316" s="84"/>
      <c r="H316" s="19">
        <v>2744.06</v>
      </c>
      <c r="I316" s="12"/>
      <c r="J316" s="19">
        <v>5138.1</v>
      </c>
      <c r="K316" s="12"/>
      <c r="L316" s="19">
        <v>244540041</v>
      </c>
      <c r="M316" s="19">
        <v>3668101</v>
      </c>
      <c r="N316" s="82" t="s">
        <v>2461</v>
      </c>
      <c r="O316" s="268">
        <v>2</v>
      </c>
      <c r="P316" s="128" t="s">
        <v>580</v>
      </c>
      <c r="Q316" s="268">
        <v>0</v>
      </c>
      <c r="R316" s="82" t="s">
        <v>3303</v>
      </c>
      <c r="S316" s="105" t="s">
        <v>3304</v>
      </c>
      <c r="T316" s="106" t="s">
        <v>161</v>
      </c>
      <c r="U316" s="83">
        <v>244</v>
      </c>
      <c r="V316" s="12"/>
      <c r="W316" s="12"/>
      <c r="X316" s="12"/>
      <c r="Y316" s="83" t="s">
        <v>3305</v>
      </c>
      <c r="Z316" s="267">
        <v>38754</v>
      </c>
      <c r="AA316" s="153"/>
      <c r="AB316" s="267"/>
      <c r="AC316" s="82"/>
      <c r="AD316" s="267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</row>
    <row r="317" spans="1:47" ht="12.75">
      <c r="A317" s="26">
        <v>316</v>
      </c>
      <c r="B317" s="84" t="s">
        <v>52</v>
      </c>
      <c r="C317" s="84" t="s">
        <v>53</v>
      </c>
      <c r="D317" s="11">
        <v>43069</v>
      </c>
      <c r="E317" s="268">
        <v>5656</v>
      </c>
      <c r="F317" s="266" t="s">
        <v>3306</v>
      </c>
      <c r="G317" s="268"/>
      <c r="H317" s="19">
        <v>42.4</v>
      </c>
      <c r="I317" s="12"/>
      <c r="J317" s="19">
        <v>407.55</v>
      </c>
      <c r="K317" s="12"/>
      <c r="L317" s="19">
        <v>13642924</v>
      </c>
      <c r="M317" s="19">
        <v>173322</v>
      </c>
      <c r="N317" s="82" t="s">
        <v>102</v>
      </c>
      <c r="O317" s="268">
        <v>1</v>
      </c>
      <c r="P317" s="128" t="s">
        <v>130</v>
      </c>
      <c r="Q317" s="268">
        <v>0</v>
      </c>
      <c r="R317" s="82" t="s">
        <v>3308</v>
      </c>
      <c r="S317" s="105" t="s">
        <v>3309</v>
      </c>
      <c r="T317" s="82" t="s">
        <v>3307</v>
      </c>
      <c r="U317" s="83">
        <v>558</v>
      </c>
      <c r="V317" s="12"/>
      <c r="W317" s="12"/>
      <c r="X317" s="12"/>
      <c r="Y317" s="83" t="s">
        <v>3310</v>
      </c>
      <c r="Z317" s="267">
        <v>20666</v>
      </c>
      <c r="AA317" s="82" t="s">
        <v>113</v>
      </c>
      <c r="AB317" s="267">
        <v>21888</v>
      </c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</row>
    <row r="318" spans="1:47" ht="12.75">
      <c r="A318" s="26">
        <v>317</v>
      </c>
      <c r="B318" s="84" t="s">
        <v>52</v>
      </c>
      <c r="C318" s="84" t="s">
        <v>53</v>
      </c>
      <c r="D318" s="11">
        <v>43069</v>
      </c>
      <c r="E318" s="268">
        <v>6268</v>
      </c>
      <c r="F318" s="266" t="s">
        <v>3311</v>
      </c>
      <c r="G318" s="268"/>
      <c r="H318" s="19">
        <v>59.8</v>
      </c>
      <c r="I318" s="12"/>
      <c r="J318" s="211"/>
      <c r="K318" s="12"/>
      <c r="L318" s="19">
        <v>7432004</v>
      </c>
      <c r="M318" s="19">
        <v>111480</v>
      </c>
      <c r="N318" s="82" t="s">
        <v>102</v>
      </c>
      <c r="O318" s="268">
        <v>1</v>
      </c>
      <c r="P318" s="128" t="s">
        <v>130</v>
      </c>
      <c r="Q318" s="268">
        <v>0</v>
      </c>
      <c r="R318" s="153" t="s">
        <v>3312</v>
      </c>
      <c r="S318" s="105" t="s">
        <v>3313</v>
      </c>
      <c r="T318" s="106" t="s">
        <v>3314</v>
      </c>
      <c r="U318" s="83">
        <v>33</v>
      </c>
      <c r="V318" s="12"/>
      <c r="W318" s="12"/>
      <c r="X318" s="12"/>
      <c r="Y318" s="83" t="s">
        <v>2194</v>
      </c>
      <c r="Z318" s="267">
        <v>25521</v>
      </c>
      <c r="AA318" s="82" t="s">
        <v>109</v>
      </c>
      <c r="AB318" s="267">
        <v>27509</v>
      </c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</row>
    <row r="319" spans="1:47" ht="12.75">
      <c r="A319" s="26">
        <v>318</v>
      </c>
      <c r="B319" s="84" t="s">
        <v>23</v>
      </c>
      <c r="C319" s="84">
        <v>1959</v>
      </c>
      <c r="D319" s="11">
        <v>43069</v>
      </c>
      <c r="E319" s="268">
        <v>6339</v>
      </c>
      <c r="F319" s="266" t="s">
        <v>3306</v>
      </c>
      <c r="G319" s="84"/>
      <c r="H319" s="19">
        <v>123.35</v>
      </c>
      <c r="I319" s="12"/>
      <c r="J319" s="19">
        <v>264.12</v>
      </c>
      <c r="K319" s="12"/>
      <c r="L319" s="19">
        <v>15215099</v>
      </c>
      <c r="M319" s="19">
        <v>228226</v>
      </c>
      <c r="N319" s="82" t="s">
        <v>102</v>
      </c>
      <c r="O319" s="268">
        <v>2</v>
      </c>
      <c r="P319" s="128" t="s">
        <v>130</v>
      </c>
      <c r="Q319" s="268">
        <v>0</v>
      </c>
      <c r="R319" s="82" t="s">
        <v>3315</v>
      </c>
      <c r="S319" s="105" t="s">
        <v>3316</v>
      </c>
      <c r="T319" s="106" t="s">
        <v>3317</v>
      </c>
      <c r="U319" s="83">
        <v>3367</v>
      </c>
      <c r="V319" s="12"/>
      <c r="W319" s="12"/>
      <c r="X319" s="12"/>
      <c r="Y319" s="83"/>
      <c r="Z319" s="267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</row>
    <row r="320" spans="1:47" ht="12.75">
      <c r="A320" s="26">
        <v>319</v>
      </c>
      <c r="B320" s="84" t="s">
        <v>52</v>
      </c>
      <c r="C320" s="84" t="s">
        <v>53</v>
      </c>
      <c r="D320" s="11">
        <v>43069</v>
      </c>
      <c r="E320" s="268">
        <v>5629</v>
      </c>
      <c r="F320" s="266" t="s">
        <v>666</v>
      </c>
      <c r="G320" s="84"/>
      <c r="H320" s="19">
        <v>10.63</v>
      </c>
      <c r="I320" s="12"/>
      <c r="J320" s="19"/>
      <c r="K320" s="12"/>
      <c r="L320" s="19">
        <v>26573112</v>
      </c>
      <c r="M320" s="19">
        <v>371859</v>
      </c>
      <c r="N320" s="82" t="s">
        <v>102</v>
      </c>
      <c r="O320" s="268">
        <v>2</v>
      </c>
      <c r="P320" s="128" t="s">
        <v>130</v>
      </c>
      <c r="Q320" s="268">
        <v>0</v>
      </c>
      <c r="R320" s="82" t="s">
        <v>3318</v>
      </c>
      <c r="S320" s="105" t="s">
        <v>3319</v>
      </c>
      <c r="T320" s="106" t="s">
        <v>171</v>
      </c>
      <c r="U320" s="83">
        <v>2681</v>
      </c>
      <c r="V320" s="12"/>
      <c r="W320" s="12"/>
      <c r="X320" s="12"/>
      <c r="Y320" s="83" t="s">
        <v>3320</v>
      </c>
      <c r="Z320" s="267">
        <v>40632</v>
      </c>
      <c r="AA320" s="82" t="s">
        <v>3321</v>
      </c>
      <c r="AB320" s="267">
        <v>40870</v>
      </c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</row>
    <row r="321" spans="1:47" ht="12.75">
      <c r="A321" s="26">
        <v>320</v>
      </c>
      <c r="B321" s="84" t="s">
        <v>52</v>
      </c>
      <c r="C321" s="84" t="s">
        <v>53</v>
      </c>
      <c r="D321" s="11">
        <v>43069</v>
      </c>
      <c r="E321" s="268">
        <v>766</v>
      </c>
      <c r="F321" s="266" t="s">
        <v>3322</v>
      </c>
      <c r="G321" s="268"/>
      <c r="H321" s="19">
        <v>59.94</v>
      </c>
      <c r="I321" s="12"/>
      <c r="J321" s="19">
        <v>321.75</v>
      </c>
      <c r="K321" s="12"/>
      <c r="L321" s="19">
        <v>11448510</v>
      </c>
      <c r="M321" s="19">
        <v>144986</v>
      </c>
      <c r="N321" s="82" t="s">
        <v>102</v>
      </c>
      <c r="O321" s="268">
        <v>2</v>
      </c>
      <c r="P321" s="128" t="s">
        <v>130</v>
      </c>
      <c r="Q321" s="268">
        <v>0</v>
      </c>
      <c r="R321" s="82" t="s">
        <v>3323</v>
      </c>
      <c r="S321" s="105" t="s">
        <v>3324</v>
      </c>
      <c r="T321" s="106" t="s">
        <v>3325</v>
      </c>
      <c r="U321" s="83">
        <v>587</v>
      </c>
      <c r="V321" s="12"/>
      <c r="W321" s="12"/>
      <c r="X321" s="12"/>
      <c r="Y321" s="83" t="s">
        <v>3326</v>
      </c>
      <c r="Z321" s="267">
        <v>30616</v>
      </c>
      <c r="AA321" s="82" t="s">
        <v>3327</v>
      </c>
      <c r="AB321" s="267">
        <v>31999</v>
      </c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</row>
    <row r="322" spans="1:47" ht="12.75">
      <c r="A322" s="26">
        <v>321</v>
      </c>
      <c r="B322" s="84" t="s">
        <v>52</v>
      </c>
      <c r="C322" s="84" t="s">
        <v>53</v>
      </c>
      <c r="D322" s="11">
        <v>43069</v>
      </c>
      <c r="E322" s="268">
        <v>1205</v>
      </c>
      <c r="F322" s="266" t="s">
        <v>1109</v>
      </c>
      <c r="G322" s="268"/>
      <c r="H322" s="19">
        <v>42.37</v>
      </c>
      <c r="I322" s="12"/>
      <c r="J322" s="19">
        <v>494.03</v>
      </c>
      <c r="K322" s="12"/>
      <c r="L322" s="19">
        <v>7373397</v>
      </c>
      <c r="M322" s="19">
        <v>203987</v>
      </c>
      <c r="N322" s="82" t="s">
        <v>2764</v>
      </c>
      <c r="O322" s="268">
        <v>0</v>
      </c>
      <c r="P322" s="128" t="s">
        <v>580</v>
      </c>
      <c r="Q322" s="268">
        <v>0</v>
      </c>
      <c r="R322" s="82" t="s">
        <v>3328</v>
      </c>
      <c r="S322" s="105" t="s">
        <v>1049</v>
      </c>
      <c r="T322" s="106" t="s">
        <v>3244</v>
      </c>
      <c r="U322" s="83" t="s">
        <v>3329</v>
      </c>
      <c r="V322" s="12"/>
      <c r="W322" s="12"/>
      <c r="X322" s="12"/>
      <c r="Y322" s="83" t="s">
        <v>3330</v>
      </c>
      <c r="Z322" s="267">
        <v>42037</v>
      </c>
      <c r="AA322" s="82" t="s">
        <v>3331</v>
      </c>
      <c r="AB322" s="267">
        <v>42135</v>
      </c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</row>
    <row r="323" spans="1:47" ht="12.75">
      <c r="A323" s="26">
        <v>322</v>
      </c>
      <c r="B323" s="84" t="s">
        <v>50</v>
      </c>
      <c r="C323" s="73" t="s">
        <v>54</v>
      </c>
      <c r="D323" s="11">
        <v>43069</v>
      </c>
      <c r="E323" s="268">
        <v>5606</v>
      </c>
      <c r="F323" s="266" t="s">
        <v>3283</v>
      </c>
      <c r="G323" s="268"/>
      <c r="H323" s="19">
        <v>112.2</v>
      </c>
      <c r="I323" s="12"/>
      <c r="J323" s="19">
        <v>694.4</v>
      </c>
      <c r="K323" s="12"/>
      <c r="L323" s="19">
        <v>26310624</v>
      </c>
      <c r="M323" s="19">
        <v>393259</v>
      </c>
      <c r="N323" s="82" t="s">
        <v>102</v>
      </c>
      <c r="O323" s="268">
        <v>2</v>
      </c>
      <c r="P323" s="128" t="s">
        <v>130</v>
      </c>
      <c r="Q323" s="268">
        <v>0</v>
      </c>
      <c r="R323" s="82" t="s">
        <v>3332</v>
      </c>
      <c r="S323" s="105" t="s">
        <v>3333</v>
      </c>
      <c r="T323" s="106" t="s">
        <v>171</v>
      </c>
      <c r="U323" s="83">
        <v>815</v>
      </c>
      <c r="V323" s="12"/>
      <c r="W323" s="12"/>
      <c r="X323" s="12"/>
      <c r="Y323" s="83" t="s">
        <v>3334</v>
      </c>
      <c r="Z323" s="267">
        <v>42656</v>
      </c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</row>
    <row r="324" spans="1:47" ht="12.75">
      <c r="A324" s="26">
        <v>323</v>
      </c>
      <c r="B324" s="84" t="s">
        <v>23</v>
      </c>
      <c r="C324" s="84" t="s">
        <v>79</v>
      </c>
      <c r="D324" s="11">
        <v>43069</v>
      </c>
      <c r="E324" s="268">
        <v>5766</v>
      </c>
      <c r="F324" s="266" t="s">
        <v>666</v>
      </c>
      <c r="G324" s="268"/>
      <c r="H324" s="19">
        <v>21.34</v>
      </c>
      <c r="I324" s="12"/>
      <c r="J324" s="19">
        <v>300</v>
      </c>
      <c r="K324" s="12"/>
      <c r="L324" s="19">
        <v>3713672</v>
      </c>
      <c r="M324" s="19">
        <v>55705</v>
      </c>
      <c r="N324" s="82" t="s">
        <v>102</v>
      </c>
      <c r="O324" s="268">
        <v>1</v>
      </c>
      <c r="P324" s="128" t="s">
        <v>130</v>
      </c>
      <c r="Q324" s="268">
        <v>0</v>
      </c>
      <c r="R324" s="82" t="s">
        <v>3335</v>
      </c>
      <c r="S324" s="105" t="s">
        <v>1355</v>
      </c>
      <c r="T324" s="106" t="s">
        <v>2727</v>
      </c>
      <c r="U324" s="83">
        <v>4945</v>
      </c>
      <c r="V324" s="12"/>
      <c r="W324" s="12"/>
      <c r="X324" s="12"/>
      <c r="Y324" s="83" t="s">
        <v>118</v>
      </c>
      <c r="Z324" s="267">
        <v>25331</v>
      </c>
      <c r="AA324" s="82" t="s">
        <v>113</v>
      </c>
      <c r="AB324" s="267">
        <v>27509</v>
      </c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</row>
    <row r="325" spans="1:47" ht="12.75">
      <c r="A325" s="26">
        <v>324</v>
      </c>
      <c r="B325" s="84" t="s">
        <v>52</v>
      </c>
      <c r="C325" s="84" t="s">
        <v>53</v>
      </c>
      <c r="D325" s="11">
        <v>43069</v>
      </c>
      <c r="E325" s="268">
        <v>529</v>
      </c>
      <c r="F325" s="266" t="s">
        <v>2411</v>
      </c>
      <c r="G325" s="268"/>
      <c r="H325" s="19">
        <v>48.85</v>
      </c>
      <c r="I325" s="12"/>
      <c r="J325" s="19"/>
      <c r="K325" s="12"/>
      <c r="L325" s="19">
        <v>11684726</v>
      </c>
      <c r="M325" s="19">
        <v>165423</v>
      </c>
      <c r="N325" s="82" t="s">
        <v>2799</v>
      </c>
      <c r="O325" s="268">
        <v>0</v>
      </c>
      <c r="P325" s="128" t="s">
        <v>131</v>
      </c>
      <c r="Q325" s="268">
        <v>0</v>
      </c>
      <c r="R325" s="82" t="s">
        <v>3338</v>
      </c>
      <c r="S325" s="105" t="s">
        <v>3339</v>
      </c>
      <c r="T325" s="106" t="s">
        <v>3340</v>
      </c>
      <c r="U325" s="83">
        <v>340</v>
      </c>
      <c r="V325" s="12"/>
      <c r="W325" s="12"/>
      <c r="X325" s="12"/>
      <c r="Y325" s="83" t="s">
        <v>3336</v>
      </c>
      <c r="Z325" s="267">
        <v>42227</v>
      </c>
      <c r="AA325" s="82" t="s">
        <v>3337</v>
      </c>
      <c r="AB325" s="267">
        <v>42502</v>
      </c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</row>
    <row r="326" spans="1:47" ht="12.75">
      <c r="A326" s="26">
        <v>325</v>
      </c>
      <c r="B326" s="84" t="s">
        <v>50</v>
      </c>
      <c r="C326" s="84" t="s">
        <v>43</v>
      </c>
      <c r="D326" s="11">
        <v>43069</v>
      </c>
      <c r="E326" s="268">
        <v>1017</v>
      </c>
      <c r="F326" s="266" t="s">
        <v>3341</v>
      </c>
      <c r="G326" s="268"/>
      <c r="H326" s="19">
        <v>15547.99</v>
      </c>
      <c r="I326" s="12"/>
      <c r="J326" s="19">
        <v>2823.33</v>
      </c>
      <c r="K326" s="12"/>
      <c r="L326" s="19">
        <v>3695437841</v>
      </c>
      <c r="M326" s="19">
        <v>55431568</v>
      </c>
      <c r="N326" s="82" t="s">
        <v>102</v>
      </c>
      <c r="O326" s="268">
        <v>12</v>
      </c>
      <c r="P326" s="128" t="s">
        <v>3342</v>
      </c>
      <c r="Q326" s="268">
        <v>0</v>
      </c>
      <c r="R326" s="82" t="s">
        <v>1934</v>
      </c>
      <c r="S326" s="105" t="s">
        <v>1791</v>
      </c>
      <c r="T326" s="106" t="s">
        <v>858</v>
      </c>
      <c r="U326" s="83" t="s">
        <v>3343</v>
      </c>
      <c r="V326" s="12"/>
      <c r="W326" s="12"/>
      <c r="X326" s="12"/>
      <c r="Y326" s="263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</row>
    <row r="327" spans="1:47" ht="12.75">
      <c r="A327" s="26">
        <v>326</v>
      </c>
      <c r="B327" s="84" t="s">
        <v>124</v>
      </c>
      <c r="C327" s="84" t="s">
        <v>43</v>
      </c>
      <c r="D327" s="11">
        <v>43076</v>
      </c>
      <c r="E327" s="268">
        <v>6101</v>
      </c>
      <c r="F327" s="266" t="s">
        <v>3429</v>
      </c>
      <c r="G327" s="268"/>
      <c r="H327" s="19">
        <v>8782.59</v>
      </c>
      <c r="I327" s="12"/>
      <c r="J327" s="19">
        <v>2037.6</v>
      </c>
      <c r="K327" s="12"/>
      <c r="L327" s="19">
        <v>371194377</v>
      </c>
      <c r="M327" s="19">
        <v>1955764</v>
      </c>
      <c r="N327" s="82" t="s">
        <v>102</v>
      </c>
      <c r="O327" s="268">
        <v>11</v>
      </c>
      <c r="P327" s="128">
        <v>84</v>
      </c>
      <c r="Q327" s="268">
        <v>0</v>
      </c>
      <c r="R327" s="82" t="s">
        <v>3430</v>
      </c>
      <c r="S327" s="105" t="s">
        <v>3431</v>
      </c>
      <c r="T327" s="106" t="s">
        <v>3432</v>
      </c>
      <c r="U327" s="83" t="s">
        <v>3433</v>
      </c>
      <c r="V327" s="12"/>
      <c r="W327" s="12"/>
      <c r="X327" s="12"/>
      <c r="Y327" s="83" t="s">
        <v>3434</v>
      </c>
      <c r="Z327" s="267">
        <v>42122</v>
      </c>
      <c r="AA327" s="82"/>
      <c r="AB327" s="267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</row>
    <row r="328" spans="1:47" ht="12.75">
      <c r="A328" s="26">
        <v>327</v>
      </c>
      <c r="B328" s="84" t="s">
        <v>124</v>
      </c>
      <c r="C328" s="84" t="s">
        <v>43</v>
      </c>
      <c r="D328" s="11">
        <v>43076</v>
      </c>
      <c r="E328" s="268">
        <v>6239</v>
      </c>
      <c r="F328" s="266" t="s">
        <v>267</v>
      </c>
      <c r="G328" s="268"/>
      <c r="H328" s="19">
        <v>8737.96</v>
      </c>
      <c r="I328" s="12"/>
      <c r="J328" s="19">
        <v>149043</v>
      </c>
      <c r="K328" s="12"/>
      <c r="L328" s="19">
        <v>75991954</v>
      </c>
      <c r="M328" s="19">
        <v>774816</v>
      </c>
      <c r="N328" s="82" t="s">
        <v>3435</v>
      </c>
      <c r="O328" s="268">
        <v>3</v>
      </c>
      <c r="P328" s="128">
        <v>1</v>
      </c>
      <c r="Q328" s="268">
        <v>0</v>
      </c>
      <c r="R328" s="82" t="s">
        <v>2058</v>
      </c>
      <c r="S328" s="105" t="s">
        <v>3441</v>
      </c>
      <c r="T328" s="106" t="s">
        <v>3436</v>
      </c>
      <c r="U328" s="83" t="s">
        <v>3437</v>
      </c>
      <c r="V328" s="12"/>
      <c r="W328" s="12"/>
      <c r="X328" s="12"/>
      <c r="Y328" s="83" t="s">
        <v>3438</v>
      </c>
      <c r="Z328" s="267">
        <v>42152</v>
      </c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</row>
    <row r="329" spans="1:47" ht="12.75">
      <c r="A329" s="26">
        <v>328</v>
      </c>
      <c r="B329" s="84" t="s">
        <v>52</v>
      </c>
      <c r="C329" s="84" t="s">
        <v>44</v>
      </c>
      <c r="D329" s="11">
        <v>43080</v>
      </c>
      <c r="E329" s="268">
        <v>552</v>
      </c>
      <c r="F329" s="266" t="s">
        <v>414</v>
      </c>
      <c r="G329" s="268"/>
      <c r="H329" s="19">
        <v>0</v>
      </c>
      <c r="I329" s="12"/>
      <c r="J329" s="19">
        <v>260</v>
      </c>
      <c r="K329" s="12"/>
      <c r="L329" s="19">
        <v>7793572</v>
      </c>
      <c r="M329" s="19">
        <v>170572</v>
      </c>
      <c r="N329" s="82" t="s">
        <v>3439</v>
      </c>
      <c r="O329" s="268">
        <v>0</v>
      </c>
      <c r="P329" s="128">
        <v>1</v>
      </c>
      <c r="Q329" s="268">
        <v>0</v>
      </c>
      <c r="R329" s="82" t="s">
        <v>3440</v>
      </c>
      <c r="S329" s="105" t="s">
        <v>3442</v>
      </c>
      <c r="T329" s="106" t="s">
        <v>848</v>
      </c>
      <c r="U329" s="83">
        <v>4015</v>
      </c>
      <c r="V329" s="12"/>
      <c r="W329" s="12"/>
      <c r="X329" s="12"/>
      <c r="Y329" s="83" t="s">
        <v>3443</v>
      </c>
      <c r="Z329" s="267">
        <v>17686</v>
      </c>
      <c r="AA329" s="82" t="s">
        <v>3444</v>
      </c>
      <c r="AB329" s="267">
        <v>32128</v>
      </c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</row>
    <row r="330" spans="1:47" ht="12.75">
      <c r="A330" s="26">
        <v>329</v>
      </c>
      <c r="B330" s="84" t="s">
        <v>52</v>
      </c>
      <c r="C330" s="84" t="s">
        <v>3445</v>
      </c>
      <c r="D330" s="11">
        <v>43080</v>
      </c>
      <c r="E330" s="268">
        <v>5423</v>
      </c>
      <c r="F330" s="266" t="s">
        <v>3446</v>
      </c>
      <c r="G330" s="268"/>
      <c r="H330" s="19">
        <v>0</v>
      </c>
      <c r="I330" s="12"/>
      <c r="J330" s="19"/>
      <c r="K330" s="12"/>
      <c r="L330" s="19">
        <v>12772389</v>
      </c>
      <c r="M330" s="19">
        <v>127724</v>
      </c>
      <c r="N330" s="82" t="s">
        <v>1191</v>
      </c>
      <c r="O330" s="268">
        <v>0</v>
      </c>
      <c r="P330" s="128">
        <v>1</v>
      </c>
      <c r="Q330" s="268">
        <v>0</v>
      </c>
      <c r="R330" s="82" t="s">
        <v>3447</v>
      </c>
      <c r="S330" s="105" t="s">
        <v>3448</v>
      </c>
      <c r="T330" s="106" t="s">
        <v>739</v>
      </c>
      <c r="U330" s="83" t="s">
        <v>3449</v>
      </c>
      <c r="V330" s="12"/>
      <c r="W330" s="12"/>
      <c r="X330" s="12"/>
      <c r="Y330" s="83" t="s">
        <v>1999</v>
      </c>
      <c r="Z330" s="267">
        <v>41275</v>
      </c>
      <c r="AA330" s="82" t="s">
        <v>3450</v>
      </c>
      <c r="AB330" s="267">
        <v>41669</v>
      </c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</row>
    <row r="331" spans="1:47" ht="12.75">
      <c r="A331" s="26">
        <v>330</v>
      </c>
      <c r="B331" s="84" t="s">
        <v>23</v>
      </c>
      <c r="C331" s="84">
        <v>1959</v>
      </c>
      <c r="D331" s="11">
        <v>43080</v>
      </c>
      <c r="E331" s="268">
        <v>5617</v>
      </c>
      <c r="F331" s="266" t="s">
        <v>736</v>
      </c>
      <c r="G331" s="84"/>
      <c r="H331" s="19">
        <v>161.12</v>
      </c>
      <c r="I331" s="12"/>
      <c r="J331" s="19">
        <v>392</v>
      </c>
      <c r="K331" s="12"/>
      <c r="L331" s="19">
        <v>28052603</v>
      </c>
      <c r="M331" s="19">
        <v>420789</v>
      </c>
      <c r="N331" s="82" t="s">
        <v>102</v>
      </c>
      <c r="O331" s="268">
        <v>2</v>
      </c>
      <c r="P331" s="128">
        <v>1</v>
      </c>
      <c r="Q331" s="268">
        <v>0</v>
      </c>
      <c r="R331" s="82" t="s">
        <v>3451</v>
      </c>
      <c r="S331" s="105" t="s">
        <v>3451</v>
      </c>
      <c r="T331" s="106" t="s">
        <v>171</v>
      </c>
      <c r="U331" s="83">
        <v>1835</v>
      </c>
      <c r="V331" s="12"/>
      <c r="W331" s="12"/>
      <c r="X331" s="12"/>
      <c r="Y331" s="83" t="s">
        <v>3452</v>
      </c>
      <c r="Z331" s="267">
        <v>12420</v>
      </c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</row>
    <row r="332" spans="1:47" ht="12.75">
      <c r="A332" s="26">
        <v>331</v>
      </c>
      <c r="B332" s="84" t="s">
        <v>23</v>
      </c>
      <c r="C332" s="84" t="s">
        <v>3453</v>
      </c>
      <c r="D332" s="11">
        <v>43080</v>
      </c>
      <c r="E332" s="268">
        <v>5669</v>
      </c>
      <c r="F332" s="266" t="s">
        <v>397</v>
      </c>
      <c r="G332" s="268"/>
      <c r="H332" s="19">
        <v>121.77</v>
      </c>
      <c r="I332" s="12"/>
      <c r="J332" s="19">
        <v>200</v>
      </c>
      <c r="K332" s="12"/>
      <c r="L332" s="19">
        <v>8337146</v>
      </c>
      <c r="M332" s="19">
        <v>112552</v>
      </c>
      <c r="N332" s="82" t="s">
        <v>102</v>
      </c>
      <c r="O332" s="268">
        <v>0</v>
      </c>
      <c r="P332" s="128">
        <v>1</v>
      </c>
      <c r="Q332" s="268">
        <v>0</v>
      </c>
      <c r="R332" s="82" t="s">
        <v>3454</v>
      </c>
      <c r="S332" s="105" t="s">
        <v>1863</v>
      </c>
      <c r="T332" s="106" t="s">
        <v>2173</v>
      </c>
      <c r="U332" s="83">
        <v>710</v>
      </c>
      <c r="V332" s="12"/>
      <c r="W332" s="12"/>
      <c r="X332" s="12"/>
      <c r="Y332" s="83"/>
      <c r="Z332" s="267"/>
      <c r="AA332" s="82"/>
      <c r="AB332" s="267"/>
      <c r="AC332" s="82"/>
      <c r="AD332" s="267"/>
      <c r="AE332" s="82"/>
      <c r="AF332" s="267"/>
      <c r="AG332" s="82"/>
      <c r="AH332" s="267"/>
      <c r="AI332" s="82"/>
      <c r="AJ332" s="267"/>
      <c r="AK332" s="82"/>
      <c r="AL332" s="267"/>
      <c r="AM332" s="12"/>
      <c r="AN332" s="12"/>
      <c r="AO332" s="12"/>
      <c r="AP332" s="12"/>
      <c r="AQ332" s="12"/>
      <c r="AR332" s="12"/>
      <c r="AS332" s="12"/>
      <c r="AT332" s="12"/>
      <c r="AU332" s="12"/>
    </row>
    <row r="333" spans="1:47" ht="12.75">
      <c r="A333" s="26">
        <v>332</v>
      </c>
      <c r="B333" s="84" t="s">
        <v>52</v>
      </c>
      <c r="C333" s="84" t="s">
        <v>44</v>
      </c>
      <c r="D333" s="11">
        <v>43081</v>
      </c>
      <c r="E333" s="268">
        <v>227</v>
      </c>
      <c r="F333" s="266" t="s">
        <v>911</v>
      </c>
      <c r="G333" s="268"/>
      <c r="H333" s="19">
        <v>0</v>
      </c>
      <c r="I333" s="12"/>
      <c r="J333" s="19">
        <v>324.07</v>
      </c>
      <c r="K333" s="12"/>
      <c r="L333" s="19">
        <v>400000</v>
      </c>
      <c r="M333" s="19">
        <v>40000</v>
      </c>
      <c r="N333" s="82" t="s">
        <v>2165</v>
      </c>
      <c r="O333" s="268">
        <v>2</v>
      </c>
      <c r="P333" s="128">
        <v>1</v>
      </c>
      <c r="Q333" s="268">
        <v>0</v>
      </c>
      <c r="R333" s="82" t="s">
        <v>3455</v>
      </c>
      <c r="S333" s="105" t="s">
        <v>3456</v>
      </c>
      <c r="T333" s="106" t="s">
        <v>177</v>
      </c>
      <c r="U333" s="83">
        <v>2399</v>
      </c>
      <c r="V333" s="12"/>
      <c r="W333" s="12"/>
      <c r="X333" s="12"/>
      <c r="Y333" s="83" t="s">
        <v>172</v>
      </c>
      <c r="Z333" s="267">
        <v>14930</v>
      </c>
      <c r="AA333" s="82" t="s">
        <v>3457</v>
      </c>
      <c r="AB333" s="267">
        <v>28496</v>
      </c>
      <c r="AC333" s="82" t="s">
        <v>3458</v>
      </c>
      <c r="AD333" s="267">
        <v>40591</v>
      </c>
      <c r="AE333" s="82" t="s">
        <v>3459</v>
      </c>
      <c r="AF333" s="267">
        <v>42754</v>
      </c>
      <c r="AG333" s="82" t="s">
        <v>3460</v>
      </c>
      <c r="AH333" s="267">
        <v>42795</v>
      </c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</row>
    <row r="334" spans="1:47" ht="12.75">
      <c r="A334" s="26">
        <v>333</v>
      </c>
      <c r="B334" s="84" t="s">
        <v>50</v>
      </c>
      <c r="C334" s="84" t="s">
        <v>43</v>
      </c>
      <c r="D334" s="11">
        <v>43081</v>
      </c>
      <c r="E334" s="268">
        <v>6239</v>
      </c>
      <c r="F334" s="266" t="s">
        <v>3461</v>
      </c>
      <c r="G334" s="84" t="s">
        <v>154</v>
      </c>
      <c r="H334" s="19">
        <v>16849.68</v>
      </c>
      <c r="I334" s="12"/>
      <c r="J334" s="19">
        <v>2838.21</v>
      </c>
      <c r="K334" s="12"/>
      <c r="L334" s="19">
        <v>3325890936</v>
      </c>
      <c r="M334" s="19">
        <v>31816115</v>
      </c>
      <c r="N334" s="82" t="s">
        <v>102</v>
      </c>
      <c r="O334" s="268">
        <v>11</v>
      </c>
      <c r="P334" s="128" t="s">
        <v>3462</v>
      </c>
      <c r="Q334" s="268">
        <v>0</v>
      </c>
      <c r="R334" s="82" t="s">
        <v>1925</v>
      </c>
      <c r="S334" s="105" t="s">
        <v>264</v>
      </c>
      <c r="T334" s="106" t="s">
        <v>3463</v>
      </c>
      <c r="U334" s="83" t="s">
        <v>3464</v>
      </c>
      <c r="V334" s="12"/>
      <c r="W334" s="12"/>
      <c r="X334" s="12"/>
      <c r="Y334" s="263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</row>
    <row r="335" spans="1:47" ht="12.75">
      <c r="A335" s="26">
        <v>334</v>
      </c>
      <c r="B335" s="84" t="s">
        <v>50</v>
      </c>
      <c r="C335" s="84" t="s">
        <v>46</v>
      </c>
      <c r="D335" s="11">
        <v>43087</v>
      </c>
      <c r="E335" s="268">
        <v>69</v>
      </c>
      <c r="F335" s="266" t="s">
        <v>276</v>
      </c>
      <c r="G335" s="268"/>
      <c r="H335" s="19">
        <v>25.23</v>
      </c>
      <c r="I335" s="12"/>
      <c r="J335" s="19">
        <v>765</v>
      </c>
      <c r="K335" s="12"/>
      <c r="L335" s="19">
        <v>8882791</v>
      </c>
      <c r="M335" s="19">
        <v>202574</v>
      </c>
      <c r="N335" s="82" t="s">
        <v>684</v>
      </c>
      <c r="O335" s="268">
        <v>1</v>
      </c>
      <c r="P335" s="128" t="s">
        <v>130</v>
      </c>
      <c r="Q335" s="268">
        <v>0</v>
      </c>
      <c r="R335" s="82" t="s">
        <v>3465</v>
      </c>
      <c r="S335" s="105" t="s">
        <v>1089</v>
      </c>
      <c r="T335" s="106" t="s">
        <v>824</v>
      </c>
      <c r="U335" s="83">
        <v>5461</v>
      </c>
      <c r="V335" s="12"/>
      <c r="W335" s="12"/>
      <c r="X335" s="12"/>
      <c r="Y335" s="83" t="s">
        <v>3466</v>
      </c>
      <c r="Z335" s="267">
        <v>20772</v>
      </c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</row>
    <row r="336" spans="1:47" ht="12.75">
      <c r="A336" s="26">
        <v>335</v>
      </c>
      <c r="B336" s="84" t="s">
        <v>52</v>
      </c>
      <c r="C336" s="84" t="s">
        <v>44</v>
      </c>
      <c r="D336" s="11">
        <v>43087</v>
      </c>
      <c r="E336" s="268">
        <v>5635</v>
      </c>
      <c r="F336" s="266" t="s">
        <v>726</v>
      </c>
      <c r="G336" s="84"/>
      <c r="H336" s="19">
        <v>524.03</v>
      </c>
      <c r="I336" s="12"/>
      <c r="J336" s="19">
        <v>2890</v>
      </c>
      <c r="K336" s="12"/>
      <c r="L336" s="19">
        <v>489996912</v>
      </c>
      <c r="M336" s="19">
        <v>5349954</v>
      </c>
      <c r="N336" s="82" t="s">
        <v>684</v>
      </c>
      <c r="O336" s="268">
        <v>3</v>
      </c>
      <c r="P336" s="128" t="s">
        <v>131</v>
      </c>
      <c r="Q336" s="268">
        <v>0</v>
      </c>
      <c r="R336" s="82" t="s">
        <v>2058</v>
      </c>
      <c r="S336" s="105" t="s">
        <v>3467</v>
      </c>
      <c r="T336" s="106" t="s">
        <v>590</v>
      </c>
      <c r="U336" s="83">
        <v>685</v>
      </c>
      <c r="V336" s="12"/>
      <c r="W336" s="12"/>
      <c r="X336" s="12"/>
      <c r="Y336" s="83" t="s">
        <v>625</v>
      </c>
      <c r="Z336" s="267">
        <v>38478</v>
      </c>
      <c r="AA336" s="82"/>
      <c r="AB336" s="267"/>
      <c r="AC336" s="82"/>
      <c r="AD336" s="267"/>
      <c r="AE336" s="82"/>
      <c r="AF336" s="267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</row>
    <row r="337" spans="1:47" ht="12.75">
      <c r="A337" s="26">
        <v>336</v>
      </c>
      <c r="B337" s="84" t="s">
        <v>50</v>
      </c>
      <c r="C337" s="84" t="s">
        <v>43</v>
      </c>
      <c r="D337" s="11">
        <v>43087</v>
      </c>
      <c r="E337" s="268">
        <v>3971</v>
      </c>
      <c r="F337" s="266" t="s">
        <v>3468</v>
      </c>
      <c r="G337" s="268"/>
      <c r="H337" s="19">
        <v>699</v>
      </c>
      <c r="I337" s="12"/>
      <c r="J337" s="19">
        <v>13359</v>
      </c>
      <c r="K337" s="12"/>
      <c r="L337" s="19">
        <v>121642776</v>
      </c>
      <c r="M337" s="19">
        <v>1277249</v>
      </c>
      <c r="N337" s="82" t="s">
        <v>3469</v>
      </c>
      <c r="O337" s="268">
        <v>3</v>
      </c>
      <c r="P337" s="128" t="s">
        <v>131</v>
      </c>
      <c r="Q337" s="268">
        <v>0</v>
      </c>
      <c r="R337" s="82" t="s">
        <v>1167</v>
      </c>
      <c r="S337" s="105" t="s">
        <v>3470</v>
      </c>
      <c r="T337" s="106" t="s">
        <v>596</v>
      </c>
      <c r="U337" s="83">
        <v>5631</v>
      </c>
      <c r="V337" s="12"/>
      <c r="W337" s="12"/>
      <c r="X337" s="12"/>
      <c r="Y337" s="263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</row>
    <row r="338" spans="1:47" ht="12.75">
      <c r="A338" s="26">
        <v>337</v>
      </c>
      <c r="B338" s="84" t="s">
        <v>50</v>
      </c>
      <c r="C338" s="84" t="s">
        <v>43</v>
      </c>
      <c r="D338" s="11">
        <v>43087</v>
      </c>
      <c r="E338" s="268">
        <v>6239</v>
      </c>
      <c r="F338" s="266" t="s">
        <v>466</v>
      </c>
      <c r="G338" s="84" t="s">
        <v>154</v>
      </c>
      <c r="H338" s="19">
        <v>18031.9</v>
      </c>
      <c r="I338" s="12"/>
      <c r="J338" s="19">
        <v>3947.68</v>
      </c>
      <c r="K338" s="12"/>
      <c r="L338" s="19">
        <v>4398336795</v>
      </c>
      <c r="M338" s="19">
        <v>42163264</v>
      </c>
      <c r="N338" s="82" t="s">
        <v>102</v>
      </c>
      <c r="O338" s="268">
        <v>13</v>
      </c>
      <c r="P338" s="128" t="s">
        <v>3471</v>
      </c>
      <c r="Q338" s="268">
        <v>0</v>
      </c>
      <c r="R338" s="82" t="s">
        <v>1843</v>
      </c>
      <c r="S338" s="105" t="s">
        <v>1835</v>
      </c>
      <c r="T338" s="106" t="s">
        <v>590</v>
      </c>
      <c r="U338" s="83">
        <v>1498</v>
      </c>
      <c r="V338" s="12"/>
      <c r="W338" s="12"/>
      <c r="X338" s="12"/>
      <c r="Y338" s="263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</row>
    <row r="339" spans="1:47" ht="12.75">
      <c r="A339" s="26">
        <v>338</v>
      </c>
      <c r="B339" s="84" t="s">
        <v>52</v>
      </c>
      <c r="C339" s="84" t="s">
        <v>44</v>
      </c>
      <c r="D339" s="11">
        <v>43089</v>
      </c>
      <c r="E339" s="268">
        <v>5835</v>
      </c>
      <c r="F339" s="266" t="s">
        <v>506</v>
      </c>
      <c r="G339" s="268"/>
      <c r="H339" s="19">
        <v>0</v>
      </c>
      <c r="I339" s="12"/>
      <c r="J339" s="19"/>
      <c r="K339" s="12"/>
      <c r="L339" s="19">
        <v>697245</v>
      </c>
      <c r="M339" s="19">
        <v>3972</v>
      </c>
      <c r="N339" s="82" t="s">
        <v>1189</v>
      </c>
      <c r="O339" s="268">
        <v>1</v>
      </c>
      <c r="P339" s="128" t="s">
        <v>580</v>
      </c>
      <c r="Q339" s="268">
        <v>0</v>
      </c>
      <c r="R339" s="82" t="s">
        <v>3472</v>
      </c>
      <c r="S339" s="105" t="s">
        <v>3473</v>
      </c>
      <c r="T339" s="106" t="s">
        <v>590</v>
      </c>
      <c r="U339" s="83" t="s">
        <v>3474</v>
      </c>
      <c r="V339" s="12"/>
      <c r="W339" s="12"/>
      <c r="X339" s="12"/>
      <c r="Y339" s="83" t="s">
        <v>3475</v>
      </c>
      <c r="Z339" s="267">
        <v>23373</v>
      </c>
      <c r="AA339" s="82" t="s">
        <v>3476</v>
      </c>
      <c r="AB339" s="267">
        <v>39898</v>
      </c>
      <c r="AC339" s="82"/>
      <c r="AD339" s="267"/>
      <c r="AE339" s="82"/>
      <c r="AF339" s="267"/>
      <c r="AG339" s="82"/>
      <c r="AH339" s="267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</row>
    <row r="340" spans="1:47" ht="12.75">
      <c r="A340" s="26">
        <v>339</v>
      </c>
      <c r="B340" s="84" t="s">
        <v>52</v>
      </c>
      <c r="C340" s="84" t="s">
        <v>44</v>
      </c>
      <c r="D340" s="11">
        <v>43089</v>
      </c>
      <c r="E340" s="268">
        <v>2767</v>
      </c>
      <c r="F340" s="266" t="s">
        <v>2070</v>
      </c>
      <c r="G340" s="268"/>
      <c r="H340" s="19">
        <v>0</v>
      </c>
      <c r="I340" s="12"/>
      <c r="J340" s="19">
        <v>218</v>
      </c>
      <c r="K340" s="12"/>
      <c r="L340" s="19">
        <v>183379</v>
      </c>
      <c r="M340" s="19">
        <v>1834</v>
      </c>
      <c r="N340" s="82" t="s">
        <v>3477</v>
      </c>
      <c r="O340" s="268">
        <v>2</v>
      </c>
      <c r="P340" s="128" t="s">
        <v>580</v>
      </c>
      <c r="Q340" s="268">
        <v>0</v>
      </c>
      <c r="R340" s="82" t="s">
        <v>3478</v>
      </c>
      <c r="S340" s="105" t="s">
        <v>3479</v>
      </c>
      <c r="T340" s="106" t="s">
        <v>1342</v>
      </c>
      <c r="U340" s="83" t="s">
        <v>3480</v>
      </c>
      <c r="V340" s="12"/>
      <c r="W340" s="12"/>
      <c r="X340" s="12"/>
      <c r="Y340" s="83" t="s">
        <v>3481</v>
      </c>
      <c r="Z340" s="267">
        <v>40343</v>
      </c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</row>
    <row r="341" spans="1:47" ht="12.75">
      <c r="A341" s="26">
        <v>340</v>
      </c>
      <c r="B341" s="84" t="s">
        <v>52</v>
      </c>
      <c r="C341" s="84" t="s">
        <v>53</v>
      </c>
      <c r="D341" s="11">
        <v>43090</v>
      </c>
      <c r="E341" s="268">
        <v>5652</v>
      </c>
      <c r="F341" s="266" t="s">
        <v>1389</v>
      </c>
      <c r="G341" s="268"/>
      <c r="H341" s="19">
        <v>54.56</v>
      </c>
      <c r="I341" s="12"/>
      <c r="J341" s="19">
        <v>136.8</v>
      </c>
      <c r="K341" s="12"/>
      <c r="L341" s="19">
        <v>9494749</v>
      </c>
      <c r="M341" s="19">
        <v>142421</v>
      </c>
      <c r="N341" s="82" t="s">
        <v>102</v>
      </c>
      <c r="O341" s="268">
        <v>2</v>
      </c>
      <c r="P341" s="128" t="s">
        <v>130</v>
      </c>
      <c r="Q341" s="268">
        <v>0</v>
      </c>
      <c r="R341" s="82" t="s">
        <v>3482</v>
      </c>
      <c r="S341" s="105" t="s">
        <v>3483</v>
      </c>
      <c r="T341" s="106" t="s">
        <v>653</v>
      </c>
      <c r="U341" s="83" t="s">
        <v>3484</v>
      </c>
      <c r="V341" s="12"/>
      <c r="W341" s="12"/>
      <c r="X341" s="12"/>
      <c r="Y341" s="83" t="s">
        <v>3485</v>
      </c>
      <c r="Z341" s="267">
        <v>24871</v>
      </c>
      <c r="AA341" s="82" t="s">
        <v>109</v>
      </c>
      <c r="AB341" s="267">
        <v>25282</v>
      </c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</row>
    <row r="342" spans="1:47" ht="12.75">
      <c r="A342" s="26">
        <v>341</v>
      </c>
      <c r="B342" s="84" t="s">
        <v>50</v>
      </c>
      <c r="C342" s="84" t="s">
        <v>43</v>
      </c>
      <c r="D342" s="122">
        <v>43090</v>
      </c>
      <c r="E342" s="268">
        <v>5150</v>
      </c>
      <c r="F342" s="266" t="s">
        <v>3486</v>
      </c>
      <c r="G342" s="84" t="s">
        <v>154</v>
      </c>
      <c r="H342" s="19">
        <v>7988.99</v>
      </c>
      <c r="I342" s="12"/>
      <c r="J342" s="19">
        <v>2879.97</v>
      </c>
      <c r="K342" s="12"/>
      <c r="L342" s="19">
        <v>2004567462</v>
      </c>
      <c r="M342" s="19">
        <v>19721275</v>
      </c>
      <c r="N342" s="82" t="s">
        <v>102</v>
      </c>
      <c r="O342" s="268">
        <v>5</v>
      </c>
      <c r="P342" s="128" t="s">
        <v>3487</v>
      </c>
      <c r="Q342" s="268">
        <v>0</v>
      </c>
      <c r="R342" s="82" t="s">
        <v>2642</v>
      </c>
      <c r="S342" s="105" t="s">
        <v>3488</v>
      </c>
      <c r="T342" s="106" t="s">
        <v>876</v>
      </c>
      <c r="U342" s="83" t="s">
        <v>3489</v>
      </c>
      <c r="V342" s="12"/>
      <c r="W342" s="12"/>
      <c r="X342" s="12"/>
      <c r="Y342" s="263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</row>
    <row r="343" spans="1:47" ht="12.75">
      <c r="A343" s="26">
        <v>342</v>
      </c>
      <c r="B343" s="84" t="s">
        <v>52</v>
      </c>
      <c r="C343" s="84" t="s">
        <v>53</v>
      </c>
      <c r="D343" s="11">
        <v>43091</v>
      </c>
      <c r="E343" s="268">
        <v>5563</v>
      </c>
      <c r="F343" s="266" t="s">
        <v>276</v>
      </c>
      <c r="G343" s="268"/>
      <c r="H343" s="19">
        <v>51.1</v>
      </c>
      <c r="I343" s="12"/>
      <c r="J343" s="19">
        <v>312</v>
      </c>
      <c r="K343" s="12"/>
      <c r="L343" s="19">
        <v>25000000</v>
      </c>
      <c r="M343" s="19">
        <v>345308</v>
      </c>
      <c r="N343" s="82" t="s">
        <v>102</v>
      </c>
      <c r="O343" s="268">
        <v>2</v>
      </c>
      <c r="P343" s="128" t="s">
        <v>130</v>
      </c>
      <c r="Q343" s="268">
        <v>0</v>
      </c>
      <c r="R343" s="82" t="s">
        <v>3490</v>
      </c>
      <c r="S343" s="105" t="s">
        <v>3491</v>
      </c>
      <c r="T343" s="106" t="s">
        <v>1218</v>
      </c>
      <c r="U343" s="83">
        <v>776</v>
      </c>
      <c r="V343" s="12"/>
      <c r="W343" s="12"/>
      <c r="X343" s="12"/>
      <c r="Y343" s="83" t="s">
        <v>3492</v>
      </c>
      <c r="Z343" s="267">
        <v>24124</v>
      </c>
      <c r="AA343" s="82" t="s">
        <v>109</v>
      </c>
      <c r="AB343" s="267">
        <v>27514</v>
      </c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</row>
    <row r="344" spans="1:47" ht="12.75">
      <c r="A344" s="26">
        <v>343</v>
      </c>
      <c r="B344" s="84" t="s">
        <v>52</v>
      </c>
      <c r="C344" s="84" t="s">
        <v>44</v>
      </c>
      <c r="D344" s="11">
        <v>43091</v>
      </c>
      <c r="E344" s="268">
        <v>17</v>
      </c>
      <c r="F344" s="266" t="s">
        <v>603</v>
      </c>
      <c r="G344" s="84"/>
      <c r="H344" s="19">
        <v>0</v>
      </c>
      <c r="I344" s="12"/>
      <c r="J344" s="19"/>
      <c r="K344" s="12"/>
      <c r="L344" s="19">
        <v>16117571</v>
      </c>
      <c r="M344" s="19">
        <v>161176</v>
      </c>
      <c r="N344" s="82" t="s">
        <v>3493</v>
      </c>
      <c r="O344" s="268">
        <v>1</v>
      </c>
      <c r="P344" s="128" t="s">
        <v>580</v>
      </c>
      <c r="Q344" s="268">
        <v>0</v>
      </c>
      <c r="R344" s="82" t="s">
        <v>3494</v>
      </c>
      <c r="S344" s="105" t="s">
        <v>2743</v>
      </c>
      <c r="T344" s="106" t="s">
        <v>1416</v>
      </c>
      <c r="U344" s="83" t="s">
        <v>3495</v>
      </c>
      <c r="V344" s="12"/>
      <c r="W344" s="12"/>
      <c r="X344" s="12"/>
      <c r="Y344" s="83" t="s">
        <v>2767</v>
      </c>
      <c r="Z344" s="267">
        <v>42528</v>
      </c>
      <c r="AA344" s="82" t="s">
        <v>2768</v>
      </c>
      <c r="AB344" s="267">
        <v>42817</v>
      </c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</row>
    <row r="345" spans="1:47" ht="12.75">
      <c r="A345" s="26">
        <v>344</v>
      </c>
      <c r="B345" s="84" t="s">
        <v>23</v>
      </c>
      <c r="C345" s="84" t="s">
        <v>3453</v>
      </c>
      <c r="D345" s="11">
        <v>43091</v>
      </c>
      <c r="E345" s="268">
        <v>6466</v>
      </c>
      <c r="F345" s="266" t="s">
        <v>456</v>
      </c>
      <c r="G345" s="84"/>
      <c r="H345" s="19">
        <v>70.62</v>
      </c>
      <c r="I345" s="12"/>
      <c r="J345" s="19">
        <v>180</v>
      </c>
      <c r="K345" s="12"/>
      <c r="L345" s="19">
        <v>8150853</v>
      </c>
      <c r="M345" s="19">
        <v>122262</v>
      </c>
      <c r="N345" s="82" t="s">
        <v>102</v>
      </c>
      <c r="O345" s="268">
        <v>1</v>
      </c>
      <c r="P345" s="128" t="s">
        <v>130</v>
      </c>
      <c r="Q345" s="268">
        <v>0</v>
      </c>
      <c r="R345" s="82" t="s">
        <v>3496</v>
      </c>
      <c r="S345" s="105" t="s">
        <v>3497</v>
      </c>
      <c r="T345" s="106" t="s">
        <v>3498</v>
      </c>
      <c r="U345" s="83">
        <v>4521</v>
      </c>
      <c r="V345" s="12"/>
      <c r="W345" s="12"/>
      <c r="X345" s="12"/>
      <c r="Y345" s="83"/>
      <c r="Z345" s="267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</row>
    <row r="346" spans="1:47" ht="12.75">
      <c r="A346" s="26">
        <v>345</v>
      </c>
      <c r="B346" s="84" t="s">
        <v>124</v>
      </c>
      <c r="C346" s="84" t="s">
        <v>43</v>
      </c>
      <c r="D346" s="11">
        <v>43091</v>
      </c>
      <c r="E346" s="268">
        <v>1211</v>
      </c>
      <c r="F346" s="266" t="s">
        <v>506</v>
      </c>
      <c r="G346" s="84"/>
      <c r="H346" s="19">
        <v>160.58</v>
      </c>
      <c r="I346" s="12"/>
      <c r="J346" s="19">
        <v>391.14</v>
      </c>
      <c r="K346" s="12"/>
      <c r="L346" s="19">
        <v>31252680</v>
      </c>
      <c r="M346" s="19">
        <v>338411</v>
      </c>
      <c r="N346" s="82" t="s">
        <v>1438</v>
      </c>
      <c r="O346" s="268">
        <v>2</v>
      </c>
      <c r="P346" s="128" t="s">
        <v>580</v>
      </c>
      <c r="Q346" s="268">
        <v>0</v>
      </c>
      <c r="R346" s="82" t="s">
        <v>3499</v>
      </c>
      <c r="S346" s="105" t="s">
        <v>3500</v>
      </c>
      <c r="T346" s="106" t="s">
        <v>467</v>
      </c>
      <c r="U346" s="83">
        <v>1999</v>
      </c>
      <c r="V346" s="12"/>
      <c r="W346" s="12"/>
      <c r="X346" s="12"/>
      <c r="Y346" s="83" t="s">
        <v>3501</v>
      </c>
      <c r="Z346" s="267">
        <v>42221</v>
      </c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</row>
    <row r="347" spans="1:47" ht="12.75">
      <c r="A347" s="26">
        <v>346</v>
      </c>
      <c r="B347" s="84" t="s">
        <v>124</v>
      </c>
      <c r="C347" s="84" t="s">
        <v>43</v>
      </c>
      <c r="D347" s="11">
        <v>43096</v>
      </c>
      <c r="E347" s="268">
        <v>23</v>
      </c>
      <c r="F347" s="266" t="s">
        <v>3502</v>
      </c>
      <c r="G347" s="84" t="s">
        <v>154</v>
      </c>
      <c r="H347" s="19">
        <v>21871.86</v>
      </c>
      <c r="I347" s="12"/>
      <c r="J347" s="19">
        <v>1947.99</v>
      </c>
      <c r="K347" s="12"/>
      <c r="L347" s="19">
        <v>396927970</v>
      </c>
      <c r="M347" s="19">
        <v>2248767</v>
      </c>
      <c r="N347" s="82" t="s">
        <v>1152</v>
      </c>
      <c r="O347" s="268">
        <v>27</v>
      </c>
      <c r="P347" s="128" t="s">
        <v>3503</v>
      </c>
      <c r="Q347" s="268">
        <v>0</v>
      </c>
      <c r="R347" s="82" t="s">
        <v>3504</v>
      </c>
      <c r="S347" s="105" t="s">
        <v>3505</v>
      </c>
      <c r="T347" s="106" t="s">
        <v>596</v>
      </c>
      <c r="U347" s="83">
        <v>2150</v>
      </c>
      <c r="V347" s="12"/>
      <c r="W347" s="12"/>
      <c r="X347" s="12"/>
      <c r="Y347" s="83" t="s">
        <v>3506</v>
      </c>
      <c r="Z347" s="267">
        <v>42052</v>
      </c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</row>
    <row r="348" spans="1:47" ht="12.75">
      <c r="A348" s="26">
        <v>347</v>
      </c>
      <c r="B348" s="84" t="s">
        <v>50</v>
      </c>
      <c r="C348" s="84" t="s">
        <v>43</v>
      </c>
      <c r="D348" s="11">
        <v>43098</v>
      </c>
      <c r="E348" s="268">
        <v>5152</v>
      </c>
      <c r="F348" s="266" t="s">
        <v>2334</v>
      </c>
      <c r="G348" s="84" t="s">
        <v>154</v>
      </c>
      <c r="H348" s="19">
        <v>5162.8</v>
      </c>
      <c r="I348" s="12"/>
      <c r="J348" s="19">
        <v>1493.76</v>
      </c>
      <c r="K348" s="12"/>
      <c r="L348" s="19">
        <v>1257438516</v>
      </c>
      <c r="M348" s="19">
        <v>13163696</v>
      </c>
      <c r="N348" s="82" t="s">
        <v>102</v>
      </c>
      <c r="O348" s="268">
        <v>5</v>
      </c>
      <c r="P348" s="128" t="s">
        <v>3507</v>
      </c>
      <c r="Q348" s="268">
        <v>0</v>
      </c>
      <c r="R348" s="82" t="s">
        <v>3508</v>
      </c>
      <c r="S348" s="105" t="s">
        <v>1009</v>
      </c>
      <c r="T348" s="106" t="s">
        <v>1010</v>
      </c>
      <c r="U348" s="83" t="s">
        <v>1011</v>
      </c>
      <c r="V348" s="12"/>
      <c r="W348" s="12"/>
      <c r="X348" s="12"/>
      <c r="Y348" s="83"/>
      <c r="Z348" s="267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</row>
    <row r="349" spans="1:47" ht="12.75">
      <c r="A349" s="26">
        <v>348</v>
      </c>
      <c r="B349" s="84" t="s">
        <v>50</v>
      </c>
      <c r="C349" s="84" t="s">
        <v>43</v>
      </c>
      <c r="D349" s="11">
        <v>43098</v>
      </c>
      <c r="E349" s="268">
        <v>538</v>
      </c>
      <c r="F349" s="266" t="s">
        <v>3509</v>
      </c>
      <c r="G349" s="84" t="s">
        <v>154</v>
      </c>
      <c r="H349" s="19">
        <v>11598.22</v>
      </c>
      <c r="I349" s="12"/>
      <c r="J349" s="19">
        <v>3419</v>
      </c>
      <c r="K349" s="12"/>
      <c r="L349" s="19">
        <v>2951895861</v>
      </c>
      <c r="M349" s="19">
        <v>29515652</v>
      </c>
      <c r="N349" s="82" t="s">
        <v>102</v>
      </c>
      <c r="O349" s="268">
        <v>7</v>
      </c>
      <c r="P349" s="128" t="s">
        <v>3510</v>
      </c>
      <c r="Q349" s="268">
        <v>0</v>
      </c>
      <c r="R349" s="82" t="s">
        <v>2618</v>
      </c>
      <c r="S349" s="105" t="s">
        <v>3511</v>
      </c>
      <c r="T349" s="106" t="s">
        <v>2620</v>
      </c>
      <c r="U349" s="83">
        <v>3100</v>
      </c>
      <c r="V349" s="12"/>
      <c r="W349" s="12"/>
      <c r="X349" s="12"/>
      <c r="Y349" s="83"/>
      <c r="Z349" s="267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</row>
    <row r="350" spans="1:47" ht="12.75">
      <c r="A350" s="26">
        <v>349</v>
      </c>
      <c r="B350" s="84" t="s">
        <v>124</v>
      </c>
      <c r="C350" s="84" t="s">
        <v>43</v>
      </c>
      <c r="D350" s="122">
        <v>43098</v>
      </c>
      <c r="E350" s="268">
        <v>2756</v>
      </c>
      <c r="F350" s="266" t="s">
        <v>3512</v>
      </c>
      <c r="G350" s="84" t="s">
        <v>154</v>
      </c>
      <c r="H350" s="19">
        <v>9363.24</v>
      </c>
      <c r="I350" s="12"/>
      <c r="J350" s="19">
        <v>2508.5</v>
      </c>
      <c r="K350" s="12"/>
      <c r="L350" s="19">
        <v>187486736</v>
      </c>
      <c r="M350" s="19">
        <v>995368</v>
      </c>
      <c r="N350" s="82" t="s">
        <v>1263</v>
      </c>
      <c r="O350" s="268">
        <v>5</v>
      </c>
      <c r="P350" s="128" t="s">
        <v>3513</v>
      </c>
      <c r="Q350" s="268">
        <v>0</v>
      </c>
      <c r="R350" s="82" t="s">
        <v>3514</v>
      </c>
      <c r="S350" s="105" t="s">
        <v>1688</v>
      </c>
      <c r="T350" s="106" t="s">
        <v>3515</v>
      </c>
      <c r="U350" s="83" t="s">
        <v>3516</v>
      </c>
      <c r="V350" s="12"/>
      <c r="W350" s="12"/>
      <c r="X350" s="12"/>
      <c r="Y350" s="83" t="s">
        <v>3517</v>
      </c>
      <c r="Z350" s="267">
        <v>42366</v>
      </c>
      <c r="AA350" s="82"/>
      <c r="AB350" s="267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</row>
    <row r="351" spans="1:47" ht="12.75">
      <c r="A351" s="26">
        <v>350</v>
      </c>
      <c r="B351" s="84" t="s">
        <v>50</v>
      </c>
      <c r="C351" s="84" t="s">
        <v>43</v>
      </c>
      <c r="D351" s="11">
        <v>43098</v>
      </c>
      <c r="E351" s="268">
        <v>1564</v>
      </c>
      <c r="F351" s="266" t="s">
        <v>3518</v>
      </c>
      <c r="G351" s="84" t="s">
        <v>154</v>
      </c>
      <c r="H351" s="19">
        <v>13930.21</v>
      </c>
      <c r="I351" s="12"/>
      <c r="J351" s="19">
        <v>2898.73</v>
      </c>
      <c r="K351" s="12"/>
      <c r="L351" s="19">
        <v>3374218644</v>
      </c>
      <c r="M351" s="19">
        <v>31992654</v>
      </c>
      <c r="N351" s="82" t="s">
        <v>102</v>
      </c>
      <c r="O351" s="268">
        <v>12</v>
      </c>
      <c r="P351" s="128" t="s">
        <v>3519</v>
      </c>
      <c r="Q351" s="268">
        <v>0</v>
      </c>
      <c r="R351" s="82" t="s">
        <v>2606</v>
      </c>
      <c r="S351" s="105" t="s">
        <v>2581</v>
      </c>
      <c r="T351" s="106" t="s">
        <v>3520</v>
      </c>
      <c r="U351" s="83" t="s">
        <v>3521</v>
      </c>
      <c r="V351" s="12"/>
      <c r="W351" s="12"/>
      <c r="X351" s="12"/>
      <c r="Y351" s="263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</row>
    <row r="352" spans="1:47" ht="12.75">
      <c r="A352" s="26">
        <v>351</v>
      </c>
      <c r="B352" s="84" t="s">
        <v>50</v>
      </c>
      <c r="C352" s="84" t="s">
        <v>43</v>
      </c>
      <c r="D352" s="11">
        <v>43098</v>
      </c>
      <c r="E352" s="268">
        <v>827</v>
      </c>
      <c r="F352" s="266" t="s">
        <v>3522</v>
      </c>
      <c r="G352" s="84" t="s">
        <v>154</v>
      </c>
      <c r="H352" s="19">
        <v>8921.2</v>
      </c>
      <c r="I352" s="12"/>
      <c r="J352" s="19">
        <v>2133.22</v>
      </c>
      <c r="K352" s="12"/>
      <c r="L352" s="19">
        <v>2186675984</v>
      </c>
      <c r="M352" s="19">
        <v>21611057</v>
      </c>
      <c r="N352" s="82" t="s">
        <v>102</v>
      </c>
      <c r="O352" s="268">
        <v>7</v>
      </c>
      <c r="P352" s="128" t="s">
        <v>3523</v>
      </c>
      <c r="Q352" s="268">
        <v>0</v>
      </c>
      <c r="R352" s="82" t="s">
        <v>919</v>
      </c>
      <c r="S352" s="105" t="s">
        <v>3524</v>
      </c>
      <c r="T352" s="106" t="s">
        <v>3525</v>
      </c>
      <c r="U352" s="83" t="s">
        <v>3526</v>
      </c>
      <c r="V352" s="12"/>
      <c r="W352" s="12"/>
      <c r="X352" s="12"/>
      <c r="Y352" s="83"/>
      <c r="Z352" s="267"/>
      <c r="AA352" s="82"/>
      <c r="AB352" s="267"/>
      <c r="AC352" s="82"/>
      <c r="AD352" s="82"/>
      <c r="AE352" s="267"/>
      <c r="AF352" s="153"/>
      <c r="AG352" s="267"/>
      <c r="AH352" s="153"/>
      <c r="AI352" s="267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</row>
    <row r="353" spans="1:47" ht="12.75">
      <c r="A353" s="26">
        <v>352</v>
      </c>
      <c r="B353" s="84" t="s">
        <v>50</v>
      </c>
      <c r="C353" s="84" t="s">
        <v>43</v>
      </c>
      <c r="D353" s="11">
        <v>43098</v>
      </c>
      <c r="E353" s="268">
        <v>1450</v>
      </c>
      <c r="F353" s="266" t="s">
        <v>3486</v>
      </c>
      <c r="G353" s="84" t="s">
        <v>154</v>
      </c>
      <c r="H353" s="19">
        <v>10456.1</v>
      </c>
      <c r="I353" s="12"/>
      <c r="J353" s="19">
        <v>2997.68</v>
      </c>
      <c r="K353" s="12"/>
      <c r="L353" s="19">
        <v>2494014957</v>
      </c>
      <c r="M353" s="19">
        <v>24763618</v>
      </c>
      <c r="N353" s="82" t="s">
        <v>102</v>
      </c>
      <c r="O353" s="268">
        <v>5</v>
      </c>
      <c r="P353" s="128" t="s">
        <v>3527</v>
      </c>
      <c r="Q353" s="268">
        <v>0</v>
      </c>
      <c r="R353" s="82" t="s">
        <v>3528</v>
      </c>
      <c r="S353" s="105" t="s">
        <v>3529</v>
      </c>
      <c r="T353" s="106" t="s">
        <v>306</v>
      </c>
      <c r="U353" s="83" t="s">
        <v>3530</v>
      </c>
      <c r="V353" s="12"/>
      <c r="W353" s="12"/>
      <c r="X353" s="12"/>
      <c r="Y353" s="83"/>
      <c r="Z353" s="267"/>
      <c r="AA353" s="82"/>
      <c r="AB353" s="267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</row>
    <row r="354" spans="1:47" ht="12.75">
      <c r="A354" s="26">
        <v>353</v>
      </c>
      <c r="B354" s="84" t="s">
        <v>23</v>
      </c>
      <c r="C354" s="84" t="s">
        <v>3453</v>
      </c>
      <c r="D354" s="11">
        <v>43098</v>
      </c>
      <c r="E354" s="268">
        <v>5670</v>
      </c>
      <c r="F354" s="266" t="s">
        <v>2007</v>
      </c>
      <c r="G354" s="268"/>
      <c r="H354" s="19">
        <v>18.39</v>
      </c>
      <c r="I354" s="12"/>
      <c r="J354" s="19">
        <v>150.5</v>
      </c>
      <c r="K354" s="12"/>
      <c r="L354" s="19">
        <v>3003313</v>
      </c>
      <c r="M354" s="19">
        <v>45050</v>
      </c>
      <c r="N354" s="82" t="s">
        <v>102</v>
      </c>
      <c r="O354" s="268">
        <v>0</v>
      </c>
      <c r="P354" s="128" t="s">
        <v>130</v>
      </c>
      <c r="Q354" s="268">
        <v>0</v>
      </c>
      <c r="R354" s="82" t="s">
        <v>3531</v>
      </c>
      <c r="S354" s="105" t="s">
        <v>3532</v>
      </c>
      <c r="T354" s="106" t="s">
        <v>3533</v>
      </c>
      <c r="U354" s="83">
        <v>731</v>
      </c>
      <c r="V354" s="12"/>
      <c r="W354" s="12"/>
      <c r="X354" s="12"/>
      <c r="Y354" s="263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</row>
    <row r="355" spans="1:47" ht="12.75">
      <c r="A355" s="26">
        <v>354</v>
      </c>
      <c r="B355" s="84" t="s">
        <v>52</v>
      </c>
      <c r="C355" s="84" t="s">
        <v>53</v>
      </c>
      <c r="D355" s="11">
        <v>43098</v>
      </c>
      <c r="E355" s="268">
        <v>1262</v>
      </c>
      <c r="F355" s="266" t="s">
        <v>1109</v>
      </c>
      <c r="G355" s="84" t="s">
        <v>154</v>
      </c>
      <c r="H355" s="19">
        <v>26.5</v>
      </c>
      <c r="I355" s="12"/>
      <c r="J355" s="19">
        <v>178.2</v>
      </c>
      <c r="K355" s="12"/>
      <c r="L355" s="19">
        <v>4711636</v>
      </c>
      <c r="M355" s="19">
        <v>70174</v>
      </c>
      <c r="N355" s="82" t="s">
        <v>102</v>
      </c>
      <c r="O355" s="268">
        <v>1</v>
      </c>
      <c r="P355" s="128" t="s">
        <v>130</v>
      </c>
      <c r="Q355" s="268">
        <v>1</v>
      </c>
      <c r="R355" s="82" t="s">
        <v>3534</v>
      </c>
      <c r="S355" s="105" t="s">
        <v>3535</v>
      </c>
      <c r="T355" s="106" t="s">
        <v>1046</v>
      </c>
      <c r="U355" s="83">
        <v>4949</v>
      </c>
      <c r="V355" s="12"/>
      <c r="W355" s="12"/>
      <c r="X355" s="12"/>
      <c r="Y355" s="83" t="s">
        <v>3536</v>
      </c>
      <c r="Z355" s="267">
        <v>24059</v>
      </c>
      <c r="AA355" s="82" t="s">
        <v>109</v>
      </c>
      <c r="AB355" s="267">
        <v>24112</v>
      </c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</row>
    <row r="356" spans="1:47" ht="12.75">
      <c r="A356" s="26">
        <v>355</v>
      </c>
      <c r="B356" s="84" t="s">
        <v>23</v>
      </c>
      <c r="C356" s="268">
        <v>1959</v>
      </c>
      <c r="D356" s="11">
        <v>43098</v>
      </c>
      <c r="E356" s="268">
        <v>5920</v>
      </c>
      <c r="F356" s="266" t="s">
        <v>726</v>
      </c>
      <c r="G356" s="268"/>
      <c r="H356" s="19">
        <v>113.6</v>
      </c>
      <c r="I356" s="12"/>
      <c r="J356" s="19">
        <v>686.05</v>
      </c>
      <c r="K356" s="12"/>
      <c r="L356" s="19">
        <v>14012446</v>
      </c>
      <c r="M356" s="19">
        <v>210187</v>
      </c>
      <c r="N356" s="153" t="s">
        <v>102</v>
      </c>
      <c r="O356" s="268">
        <v>1</v>
      </c>
      <c r="P356" s="84" t="s">
        <v>130</v>
      </c>
      <c r="Q356" s="268">
        <v>0</v>
      </c>
      <c r="R356" s="153" t="s">
        <v>3537</v>
      </c>
      <c r="S356" s="105" t="s">
        <v>3538</v>
      </c>
      <c r="T356" s="106" t="s">
        <v>3539</v>
      </c>
      <c r="U356" s="83">
        <v>1974</v>
      </c>
      <c r="V356" s="12"/>
      <c r="W356" s="12"/>
      <c r="X356" s="12"/>
      <c r="Y356" s="83" t="s">
        <v>3540</v>
      </c>
      <c r="Z356" s="267">
        <v>15369</v>
      </c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</row>
    <row r="357" spans="1:47" ht="12.75">
      <c r="A357" s="26">
        <v>356</v>
      </c>
      <c r="B357" s="84" t="s">
        <v>23</v>
      </c>
      <c r="C357" s="84" t="s">
        <v>81</v>
      </c>
      <c r="D357" s="11">
        <v>43098</v>
      </c>
      <c r="E357" s="268">
        <v>4001</v>
      </c>
      <c r="F357" s="266" t="s">
        <v>3541</v>
      </c>
      <c r="G357" s="268"/>
      <c r="H357" s="19">
        <v>10.33</v>
      </c>
      <c r="I357" s="12"/>
      <c r="J357" s="19">
        <v>126</v>
      </c>
      <c r="K357" s="12"/>
      <c r="L357" s="19">
        <v>923698</v>
      </c>
      <c r="M357" s="19">
        <v>13855</v>
      </c>
      <c r="N357" s="153" t="s">
        <v>2236</v>
      </c>
      <c r="O357" s="268">
        <v>3</v>
      </c>
      <c r="P357" s="84" t="s">
        <v>580</v>
      </c>
      <c r="Q357" s="268">
        <v>0</v>
      </c>
      <c r="R357" s="153" t="s">
        <v>3542</v>
      </c>
      <c r="S357" s="105" t="s">
        <v>3543</v>
      </c>
      <c r="T357" s="106" t="s">
        <v>1548</v>
      </c>
      <c r="U357" s="83">
        <v>348</v>
      </c>
      <c r="V357" s="12"/>
      <c r="W357" s="12"/>
      <c r="X357" s="12"/>
      <c r="Y357" s="83" t="s">
        <v>3544</v>
      </c>
      <c r="Z357" s="267">
        <v>17496</v>
      </c>
      <c r="AA357" s="82" t="s">
        <v>109</v>
      </c>
      <c r="AB357" s="267">
        <v>18181</v>
      </c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</row>
    <row r="358" spans="1:47" ht="12.75">
      <c r="A358" s="26">
        <v>357</v>
      </c>
      <c r="B358" s="84" t="s">
        <v>52</v>
      </c>
      <c r="C358" s="84" t="s">
        <v>53</v>
      </c>
      <c r="D358" s="11">
        <v>43071</v>
      </c>
      <c r="E358" s="268">
        <v>69</v>
      </c>
      <c r="F358" s="266" t="s">
        <v>382</v>
      </c>
      <c r="G358" s="268"/>
      <c r="H358" s="19">
        <v>55.45</v>
      </c>
      <c r="I358" s="12"/>
      <c r="J358" s="19"/>
      <c r="K358" s="12"/>
      <c r="L358" s="19">
        <v>10949631</v>
      </c>
      <c r="M358" s="19">
        <v>251318</v>
      </c>
      <c r="N358" s="153" t="s">
        <v>3545</v>
      </c>
      <c r="O358" s="268">
        <v>1</v>
      </c>
      <c r="P358" s="84" t="s">
        <v>580</v>
      </c>
      <c r="Q358" s="268">
        <v>0</v>
      </c>
      <c r="R358" s="153" t="s">
        <v>3546</v>
      </c>
      <c r="S358" s="105" t="s">
        <v>3547</v>
      </c>
      <c r="T358" s="106" t="s">
        <v>824</v>
      </c>
      <c r="U358" s="83">
        <v>5583</v>
      </c>
      <c r="V358" s="12"/>
      <c r="W358" s="12"/>
      <c r="X358" s="12"/>
      <c r="Y358" s="83" t="s">
        <v>3548</v>
      </c>
      <c r="Z358" s="267">
        <v>19809</v>
      </c>
      <c r="AA358" s="82" t="s">
        <v>109</v>
      </c>
      <c r="AB358" s="267">
        <v>20484</v>
      </c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</row>
    <row r="359" spans="1:47" ht="12.75">
      <c r="A359" s="26">
        <v>358</v>
      </c>
      <c r="B359" s="84" t="s">
        <v>52</v>
      </c>
      <c r="C359" s="84" t="s">
        <v>44</v>
      </c>
      <c r="D359" s="11">
        <v>43098</v>
      </c>
      <c r="E359" s="268">
        <v>6139</v>
      </c>
      <c r="F359" s="266" t="s">
        <v>3549</v>
      </c>
      <c r="G359" s="268"/>
      <c r="H359" s="19">
        <v>0</v>
      </c>
      <c r="I359" s="12"/>
      <c r="J359" s="19">
        <v>81176.58</v>
      </c>
      <c r="K359" s="12"/>
      <c r="L359" s="19">
        <v>17040</v>
      </c>
      <c r="M359" s="19">
        <v>17040</v>
      </c>
      <c r="N359" s="153" t="s">
        <v>3550</v>
      </c>
      <c r="O359" s="268">
        <v>1</v>
      </c>
      <c r="P359" s="84" t="s">
        <v>580</v>
      </c>
      <c r="Q359" s="268">
        <v>0</v>
      </c>
      <c r="R359" s="153" t="s">
        <v>3551</v>
      </c>
      <c r="S359" s="105" t="s">
        <v>3552</v>
      </c>
      <c r="T359" s="106" t="s">
        <v>590</v>
      </c>
      <c r="U359" s="83" t="s">
        <v>2745</v>
      </c>
      <c r="V359" s="12"/>
      <c r="W359" s="12"/>
      <c r="X359" s="12"/>
      <c r="Y359" s="83" t="s">
        <v>2376</v>
      </c>
      <c r="Z359" s="267">
        <v>39484</v>
      </c>
      <c r="AA359" s="153" t="s">
        <v>3553</v>
      </c>
      <c r="AB359" s="267">
        <v>39778</v>
      </c>
      <c r="AC359" s="82" t="s">
        <v>3554</v>
      </c>
      <c r="AD359" s="267">
        <v>40471</v>
      </c>
      <c r="AE359" s="82" t="s">
        <v>1673</v>
      </c>
      <c r="AF359" s="267">
        <v>40903</v>
      </c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</row>
    <row r="360" spans="1:47" ht="12.75">
      <c r="A360" s="26">
        <v>359</v>
      </c>
      <c r="B360" s="84" t="s">
        <v>52</v>
      </c>
      <c r="C360" s="84" t="s">
        <v>53</v>
      </c>
      <c r="D360" s="11">
        <v>43098</v>
      </c>
      <c r="E360" s="268">
        <v>5967</v>
      </c>
      <c r="F360" s="266" t="s">
        <v>1413</v>
      </c>
      <c r="G360" s="84" t="s">
        <v>154</v>
      </c>
      <c r="H360" s="19">
        <v>6.42</v>
      </c>
      <c r="I360" s="12"/>
      <c r="J360" s="19">
        <v>197.07</v>
      </c>
      <c r="K360" s="12"/>
      <c r="L360" s="19">
        <v>1117786</v>
      </c>
      <c r="M360" s="19">
        <v>16767</v>
      </c>
      <c r="N360" s="153" t="s">
        <v>102</v>
      </c>
      <c r="O360" s="268">
        <v>1</v>
      </c>
      <c r="P360" s="84" t="s">
        <v>130</v>
      </c>
      <c r="Q360" s="268">
        <v>0</v>
      </c>
      <c r="R360" s="153" t="s">
        <v>3555</v>
      </c>
      <c r="S360" s="105" t="s">
        <v>3556</v>
      </c>
      <c r="T360" s="106" t="s">
        <v>2173</v>
      </c>
      <c r="U360" s="83">
        <v>1156</v>
      </c>
      <c r="V360" s="12"/>
      <c r="W360" s="12"/>
      <c r="X360" s="12"/>
      <c r="Y360" s="83" t="s">
        <v>3557</v>
      </c>
      <c r="Z360" s="267">
        <v>25204</v>
      </c>
      <c r="AA360" s="153" t="s">
        <v>109</v>
      </c>
      <c r="AB360" s="310">
        <v>27395</v>
      </c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</row>
    <row r="361" spans="1:47" ht="12.75">
      <c r="A361" s="26">
        <v>360</v>
      </c>
      <c r="B361" s="84" t="s">
        <v>124</v>
      </c>
      <c r="C361" s="84" t="s">
        <v>46</v>
      </c>
      <c r="D361" s="11">
        <v>43098</v>
      </c>
      <c r="E361" s="268">
        <v>3932</v>
      </c>
      <c r="F361" s="266" t="s">
        <v>456</v>
      </c>
      <c r="G361" s="268"/>
      <c r="H361" s="19">
        <v>0</v>
      </c>
      <c r="I361" s="12"/>
      <c r="J361" s="19">
        <v>472.73</v>
      </c>
      <c r="K361" s="12"/>
      <c r="L361" s="19">
        <v>55000000</v>
      </c>
      <c r="M361" s="19">
        <v>55000</v>
      </c>
      <c r="N361" s="153" t="s">
        <v>3558</v>
      </c>
      <c r="O361" s="268">
        <v>1</v>
      </c>
      <c r="P361" s="84" t="s">
        <v>580</v>
      </c>
      <c r="Q361" s="268">
        <v>0</v>
      </c>
      <c r="R361" s="153" t="s">
        <v>3559</v>
      </c>
      <c r="S361" s="105" t="s">
        <v>3560</v>
      </c>
      <c r="T361" s="106" t="s">
        <v>3561</v>
      </c>
      <c r="U361" s="83" t="s">
        <v>3562</v>
      </c>
      <c r="V361" s="12"/>
      <c r="W361" s="12"/>
      <c r="X361" s="12"/>
      <c r="Y361" s="83" t="s">
        <v>3563</v>
      </c>
      <c r="Z361" s="267">
        <v>42200</v>
      </c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</row>
    <row r="362" spans="1:47" ht="12.75">
      <c r="A362" s="26">
        <v>361</v>
      </c>
      <c r="B362" s="84" t="s">
        <v>124</v>
      </c>
      <c r="C362" s="84" t="s">
        <v>46</v>
      </c>
      <c r="D362" s="11">
        <v>43098</v>
      </c>
      <c r="E362" s="268">
        <v>1217</v>
      </c>
      <c r="F362" s="266" t="s">
        <v>1413</v>
      </c>
      <c r="G362" s="268"/>
      <c r="H362" s="19">
        <v>0</v>
      </c>
      <c r="I362" s="12"/>
      <c r="J362" s="19">
        <v>335.76</v>
      </c>
      <c r="K362" s="12"/>
      <c r="L362" s="19">
        <v>1393578</v>
      </c>
      <c r="M362" s="19">
        <v>106578</v>
      </c>
      <c r="N362" s="153" t="s">
        <v>3558</v>
      </c>
      <c r="O362" s="268">
        <v>0</v>
      </c>
      <c r="P362" s="84" t="s">
        <v>3564</v>
      </c>
      <c r="Q362" s="268">
        <v>0</v>
      </c>
      <c r="R362" s="153" t="s">
        <v>3565</v>
      </c>
      <c r="S362" s="105" t="s">
        <v>1362</v>
      </c>
      <c r="T362" s="106" t="s">
        <v>1416</v>
      </c>
      <c r="U362" s="83">
        <v>2283</v>
      </c>
      <c r="V362" s="12"/>
      <c r="W362" s="12"/>
      <c r="X362" s="12"/>
      <c r="Y362" s="83" t="s">
        <v>3566</v>
      </c>
      <c r="Z362" s="267">
        <v>39444</v>
      </c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</row>
    <row r="363" spans="1:47" ht="12.75">
      <c r="A363" s="26">
        <v>362</v>
      </c>
      <c r="B363" s="84" t="s">
        <v>50</v>
      </c>
      <c r="C363" s="84" t="s">
        <v>54</v>
      </c>
      <c r="D363" s="11">
        <v>43098</v>
      </c>
      <c r="E363" s="268">
        <v>527</v>
      </c>
      <c r="F363" s="266" t="s">
        <v>617</v>
      </c>
      <c r="G363" s="268"/>
      <c r="H363" s="19">
        <v>127.41</v>
      </c>
      <c r="I363" s="12"/>
      <c r="J363" s="19">
        <v>815.6</v>
      </c>
      <c r="K363" s="12"/>
      <c r="L363" s="19">
        <v>22172398</v>
      </c>
      <c r="M363" s="19">
        <v>332586</v>
      </c>
      <c r="N363" s="153" t="s">
        <v>102</v>
      </c>
      <c r="O363" s="268">
        <v>3</v>
      </c>
      <c r="P363" s="84" t="s">
        <v>130</v>
      </c>
      <c r="Q363" s="268">
        <v>0</v>
      </c>
      <c r="R363" s="153" t="s">
        <v>1216</v>
      </c>
      <c r="S363" s="105" t="s">
        <v>3567</v>
      </c>
      <c r="T363" s="106" t="s">
        <v>675</v>
      </c>
      <c r="U363" s="83">
        <v>2381</v>
      </c>
      <c r="V363" s="12"/>
      <c r="W363" s="12"/>
      <c r="X363" s="12"/>
      <c r="Y363" s="83" t="s">
        <v>3568</v>
      </c>
      <c r="Z363" s="267">
        <v>42489</v>
      </c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</row>
    <row r="364" spans="1:47" ht="12.75">
      <c r="A364" s="26">
        <v>363</v>
      </c>
      <c r="B364" s="84" t="s">
        <v>50</v>
      </c>
      <c r="C364" s="84" t="s">
        <v>46</v>
      </c>
      <c r="D364" s="11">
        <v>43098</v>
      </c>
      <c r="E364" s="268">
        <v>5835</v>
      </c>
      <c r="F364" s="266" t="s">
        <v>2666</v>
      </c>
      <c r="G364" s="268"/>
      <c r="H364" s="19">
        <v>961.92</v>
      </c>
      <c r="I364" s="12"/>
      <c r="J364" s="19">
        <v>664.73</v>
      </c>
      <c r="K364" s="12"/>
      <c r="L364" s="19">
        <v>3431945</v>
      </c>
      <c r="M364" s="19">
        <v>34319</v>
      </c>
      <c r="N364" s="153" t="s">
        <v>1189</v>
      </c>
      <c r="O364" s="268">
        <v>4</v>
      </c>
      <c r="P364" s="84" t="s">
        <v>580</v>
      </c>
      <c r="Q364" s="268">
        <v>0</v>
      </c>
      <c r="R364" s="153" t="s">
        <v>3472</v>
      </c>
      <c r="S364" s="105" t="s">
        <v>3473</v>
      </c>
      <c r="T364" s="106" t="s">
        <v>590</v>
      </c>
      <c r="U364" s="83" t="s">
        <v>3569</v>
      </c>
      <c r="V364" s="12"/>
      <c r="W364" s="12"/>
      <c r="X364" s="12"/>
      <c r="Y364" s="83" t="s">
        <v>3475</v>
      </c>
      <c r="Z364" s="267">
        <v>23373</v>
      </c>
      <c r="AA364" s="82" t="s">
        <v>1121</v>
      </c>
      <c r="AB364" s="267">
        <v>39898</v>
      </c>
      <c r="AC364" s="82" t="s">
        <v>3570</v>
      </c>
      <c r="AD364" s="267">
        <v>39987</v>
      </c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</row>
    <row r="365" spans="1:47" ht="12.75">
      <c r="A365" s="26">
        <v>364</v>
      </c>
      <c r="B365" s="84" t="s">
        <v>50</v>
      </c>
      <c r="C365" s="84" t="s">
        <v>43</v>
      </c>
      <c r="D365" s="11">
        <v>43098</v>
      </c>
      <c r="E365" s="268">
        <v>4056</v>
      </c>
      <c r="F365" s="266" t="s">
        <v>3571</v>
      </c>
      <c r="G365" s="84" t="s">
        <v>154</v>
      </c>
      <c r="H365" s="19">
        <v>7041.69</v>
      </c>
      <c r="I365" s="12"/>
      <c r="J365" s="19">
        <v>2049.9</v>
      </c>
      <c r="K365" s="12"/>
      <c r="L365" s="19">
        <v>1400430182</v>
      </c>
      <c r="M365" s="19">
        <v>14074971</v>
      </c>
      <c r="N365" s="153" t="s">
        <v>102</v>
      </c>
      <c r="O365" s="268">
        <v>5</v>
      </c>
      <c r="P365" s="84" t="s">
        <v>3572</v>
      </c>
      <c r="Q365" s="268">
        <v>0</v>
      </c>
      <c r="R365" s="153" t="s">
        <v>255</v>
      </c>
      <c r="S365" s="105" t="s">
        <v>3573</v>
      </c>
      <c r="T365" s="106" t="s">
        <v>3574</v>
      </c>
      <c r="U365" s="83" t="s">
        <v>257</v>
      </c>
      <c r="V365" s="12"/>
      <c r="W365" s="12"/>
      <c r="X365" s="12"/>
      <c r="Y365" s="263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</row>
    <row r="366" spans="1:47" ht="12.75">
      <c r="A366" s="26">
        <v>365</v>
      </c>
      <c r="B366" s="84" t="s">
        <v>50</v>
      </c>
      <c r="C366" s="84" t="s">
        <v>43</v>
      </c>
      <c r="D366" s="11">
        <v>43098</v>
      </c>
      <c r="E366" s="84">
        <v>1211</v>
      </c>
      <c r="F366" s="266" t="s">
        <v>3575</v>
      </c>
      <c r="G366" s="84" t="s">
        <v>154</v>
      </c>
      <c r="H366" s="19">
        <v>7874.86</v>
      </c>
      <c r="I366" s="12"/>
      <c r="J366" s="19">
        <v>2027.5</v>
      </c>
      <c r="K366" s="12"/>
      <c r="L366" s="19">
        <v>1923719248</v>
      </c>
      <c r="M366" s="19">
        <v>18573304</v>
      </c>
      <c r="N366" s="153" t="s">
        <v>102</v>
      </c>
      <c r="O366" s="268">
        <v>7</v>
      </c>
      <c r="P366" s="84" t="s">
        <v>3576</v>
      </c>
      <c r="Q366" s="268">
        <v>0</v>
      </c>
      <c r="R366" s="153" t="s">
        <v>2853</v>
      </c>
      <c r="S366" s="105" t="s">
        <v>936</v>
      </c>
      <c r="T366" s="106" t="s">
        <v>787</v>
      </c>
      <c r="U366" s="83" t="s">
        <v>937</v>
      </c>
      <c r="V366" s="12"/>
      <c r="W366" s="12"/>
      <c r="X366" s="12"/>
      <c r="Y366" s="263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</row>
    <row r="367" spans="6:23" ht="12.75">
      <c r="F367" s="257"/>
      <c r="J367" s="24"/>
      <c r="T367" s="474"/>
      <c r="U367" s="472"/>
      <c r="V367" s="35"/>
      <c r="W367" s="35"/>
    </row>
    <row r="368" spans="6:23" ht="12.75">
      <c r="F368" s="257"/>
      <c r="J368" s="24"/>
      <c r="T368" s="474"/>
      <c r="U368" s="472"/>
      <c r="V368" s="35"/>
      <c r="W368" s="35"/>
    </row>
    <row r="369" spans="6:23" ht="12.75">
      <c r="F369" s="257"/>
      <c r="J369" s="24"/>
      <c r="T369" s="474"/>
      <c r="U369" s="472"/>
      <c r="V369" s="35"/>
      <c r="W369" s="35"/>
    </row>
    <row r="370" spans="6:23" ht="12.75">
      <c r="F370" s="257"/>
      <c r="J370" s="24"/>
      <c r="T370" s="474"/>
      <c r="U370" s="472"/>
      <c r="V370" s="35"/>
      <c r="W370" s="35"/>
    </row>
    <row r="371" spans="6:23" ht="12.75">
      <c r="F371" s="257"/>
      <c r="J371" s="24"/>
      <c r="T371" s="474"/>
      <c r="U371" s="472"/>
      <c r="V371" s="35"/>
      <c r="W371" s="35"/>
    </row>
    <row r="372" spans="6:23" ht="12.75">
      <c r="F372" s="257"/>
      <c r="J372" s="24"/>
      <c r="T372" s="474"/>
      <c r="U372" s="472"/>
      <c r="V372" s="35"/>
      <c r="W372" s="35"/>
    </row>
    <row r="373" spans="6:23" ht="12.75">
      <c r="F373" s="257"/>
      <c r="J373" s="24"/>
      <c r="T373" s="474"/>
      <c r="U373" s="472"/>
      <c r="V373" s="35"/>
      <c r="W373" s="35"/>
    </row>
    <row r="374" spans="6:23" ht="12.75">
      <c r="F374" s="257"/>
      <c r="J374" s="24"/>
      <c r="T374" s="474"/>
      <c r="U374" s="472"/>
      <c r="V374" s="35"/>
      <c r="W374" s="35"/>
    </row>
    <row r="375" spans="6:23" ht="12.75">
      <c r="F375" s="257"/>
      <c r="J375" s="24"/>
      <c r="T375" s="474"/>
      <c r="U375" s="472"/>
      <c r="V375" s="35"/>
      <c r="W375" s="35"/>
    </row>
    <row r="376" spans="6:23" ht="12.75">
      <c r="F376" s="257"/>
      <c r="J376" s="24"/>
      <c r="T376" s="474"/>
      <c r="U376" s="472"/>
      <c r="V376" s="35"/>
      <c r="W376" s="35"/>
    </row>
    <row r="377" spans="6:23" ht="12.75">
      <c r="F377" s="257"/>
      <c r="J377" s="24"/>
      <c r="T377" s="474"/>
      <c r="U377" s="472"/>
      <c r="V377" s="35"/>
      <c r="W377" s="35"/>
    </row>
    <row r="378" spans="6:23" ht="12.75">
      <c r="F378" s="257"/>
      <c r="J378" s="24"/>
      <c r="T378" s="474"/>
      <c r="U378" s="472"/>
      <c r="V378" s="35"/>
      <c r="W378" s="35"/>
    </row>
    <row r="379" spans="6:23" ht="12.75">
      <c r="F379" s="257"/>
      <c r="J379" s="24"/>
      <c r="T379" s="474"/>
      <c r="U379" s="472"/>
      <c r="V379" s="35"/>
      <c r="W379" s="35"/>
    </row>
    <row r="380" spans="6:23" ht="12.75">
      <c r="F380" s="257"/>
      <c r="J380" s="24"/>
      <c r="T380" s="474"/>
      <c r="U380" s="472"/>
      <c r="V380" s="35"/>
      <c r="W380" s="35"/>
    </row>
    <row r="381" spans="6:23" ht="12.75">
      <c r="F381" s="257"/>
      <c r="J381" s="24"/>
      <c r="T381" s="474"/>
      <c r="U381" s="472"/>
      <c r="V381" s="35"/>
      <c r="W381" s="35"/>
    </row>
    <row r="382" spans="6:23" ht="12.75">
      <c r="F382" s="257"/>
      <c r="J382" s="24"/>
      <c r="T382" s="474"/>
      <c r="U382" s="472"/>
      <c r="V382" s="35"/>
      <c r="W382" s="35"/>
    </row>
    <row r="383" spans="6:23" ht="12.75">
      <c r="F383" s="257"/>
      <c r="J383" s="24"/>
      <c r="T383" s="474"/>
      <c r="U383" s="472"/>
      <c r="V383" s="35"/>
      <c r="W383" s="35"/>
    </row>
    <row r="384" spans="6:23" ht="12.75">
      <c r="F384" s="257"/>
      <c r="J384" s="24"/>
      <c r="T384" s="474"/>
      <c r="U384" s="472"/>
      <c r="V384" s="35"/>
      <c r="W384" s="35"/>
    </row>
    <row r="385" spans="6:23" ht="12.75">
      <c r="F385" s="257"/>
      <c r="J385" s="24"/>
      <c r="T385" s="474"/>
      <c r="U385" s="472"/>
      <c r="V385" s="35"/>
      <c r="W385" s="35"/>
    </row>
    <row r="386" spans="6:23" ht="12.75">
      <c r="F386" s="257"/>
      <c r="J386" s="24"/>
      <c r="T386" s="474"/>
      <c r="U386" s="472"/>
      <c r="V386" s="35"/>
      <c r="W386" s="35"/>
    </row>
    <row r="387" spans="6:23" ht="12.75">
      <c r="F387" s="257"/>
      <c r="J387" s="24"/>
      <c r="T387" s="474"/>
      <c r="U387" s="472"/>
      <c r="V387" s="35"/>
      <c r="W387" s="35"/>
    </row>
    <row r="388" spans="6:23" ht="12.75">
      <c r="F388" s="257"/>
      <c r="J388" s="24"/>
      <c r="T388" s="474"/>
      <c r="U388" s="472"/>
      <c r="V388" s="35"/>
      <c r="W388" s="35"/>
    </row>
    <row r="389" spans="6:23" ht="12.75">
      <c r="F389" s="257"/>
      <c r="J389" s="24"/>
      <c r="T389" s="474"/>
      <c r="U389" s="472"/>
      <c r="V389" s="35"/>
      <c r="W389" s="35"/>
    </row>
    <row r="390" spans="6:23" ht="12.75">
      <c r="F390" s="257"/>
      <c r="J390" s="24"/>
      <c r="T390" s="474"/>
      <c r="U390" s="472"/>
      <c r="V390" s="35"/>
      <c r="W390" s="35"/>
    </row>
    <row r="391" spans="6:23" ht="12.75">
      <c r="F391" s="257"/>
      <c r="J391" s="24"/>
      <c r="T391" s="474"/>
      <c r="U391" s="472"/>
      <c r="V391" s="35"/>
      <c r="W391" s="35"/>
    </row>
    <row r="392" spans="6:23" ht="12.75">
      <c r="F392" s="257"/>
      <c r="J392" s="24"/>
      <c r="T392" s="474"/>
      <c r="U392" s="472"/>
      <c r="V392" s="35"/>
      <c r="W392" s="35"/>
    </row>
    <row r="393" spans="6:23" ht="12.75">
      <c r="F393" s="257"/>
      <c r="J393" s="24"/>
      <c r="T393" s="474"/>
      <c r="U393" s="472"/>
      <c r="V393" s="35"/>
      <c r="W393" s="35"/>
    </row>
    <row r="394" spans="6:23" ht="12.75">
      <c r="F394" s="257"/>
      <c r="J394" s="24"/>
      <c r="T394" s="474"/>
      <c r="U394" s="472"/>
      <c r="V394" s="35"/>
      <c r="W394" s="35"/>
    </row>
    <row r="395" spans="6:23" ht="12.75">
      <c r="F395" s="257"/>
      <c r="J395" s="24"/>
      <c r="T395" s="474"/>
      <c r="U395" s="472"/>
      <c r="V395" s="35"/>
      <c r="W395" s="35"/>
    </row>
    <row r="396" spans="6:23" ht="12.75">
      <c r="F396" s="257"/>
      <c r="J396" s="24"/>
      <c r="T396" s="474"/>
      <c r="U396" s="472"/>
      <c r="V396" s="35"/>
      <c r="W396" s="35"/>
    </row>
    <row r="397" spans="6:23" ht="12.75">
      <c r="F397" s="257"/>
      <c r="J397" s="24"/>
      <c r="T397" s="474"/>
      <c r="U397" s="472"/>
      <c r="V397" s="35"/>
      <c r="W397" s="35"/>
    </row>
    <row r="398" spans="6:23" ht="12.75">
      <c r="F398" s="257"/>
      <c r="J398" s="24"/>
      <c r="T398" s="474"/>
      <c r="U398" s="472"/>
      <c r="V398" s="35"/>
      <c r="W398" s="35"/>
    </row>
    <row r="399" spans="6:23" ht="12.75">
      <c r="F399" s="257"/>
      <c r="J399" s="24"/>
      <c r="T399" s="474"/>
      <c r="U399" s="472"/>
      <c r="V399" s="35"/>
      <c r="W399" s="35"/>
    </row>
    <row r="400" spans="6:23" ht="12.75">
      <c r="F400" s="257"/>
      <c r="J400" s="24"/>
      <c r="T400" s="474"/>
      <c r="U400" s="472"/>
      <c r="V400" s="35"/>
      <c r="W400" s="35"/>
    </row>
    <row r="401" spans="6:23" ht="12.75">
      <c r="F401" s="257"/>
      <c r="J401" s="24"/>
      <c r="T401" s="474"/>
      <c r="U401" s="472"/>
      <c r="V401" s="35"/>
      <c r="W401" s="35"/>
    </row>
    <row r="402" spans="6:23" ht="12.75">
      <c r="F402" s="257"/>
      <c r="J402" s="24"/>
      <c r="T402" s="474"/>
      <c r="U402" s="472"/>
      <c r="V402" s="35"/>
      <c r="W402" s="35"/>
    </row>
    <row r="403" spans="6:23" ht="12.75">
      <c r="F403" s="257"/>
      <c r="J403" s="24"/>
      <c r="T403" s="474"/>
      <c r="U403" s="472"/>
      <c r="V403" s="35"/>
      <c r="W403" s="35"/>
    </row>
    <row r="404" spans="6:23" ht="12.75">
      <c r="F404" s="257"/>
      <c r="J404" s="24"/>
      <c r="T404" s="474"/>
      <c r="U404" s="472"/>
      <c r="V404" s="35"/>
      <c r="W404" s="35"/>
    </row>
    <row r="405" spans="6:23" ht="12.75">
      <c r="F405" s="257"/>
      <c r="J405" s="24"/>
      <c r="T405" s="474"/>
      <c r="U405" s="472"/>
      <c r="V405" s="35"/>
      <c r="W405" s="35"/>
    </row>
    <row r="406" spans="6:23" ht="12.75">
      <c r="F406" s="257"/>
      <c r="J406" s="24"/>
      <c r="T406" s="474"/>
      <c r="U406" s="472"/>
      <c r="V406" s="35"/>
      <c r="W406" s="35"/>
    </row>
    <row r="407" spans="6:23" ht="12.75">
      <c r="F407" s="257"/>
      <c r="J407" s="24"/>
      <c r="T407" s="474"/>
      <c r="U407" s="472"/>
      <c r="V407" s="35"/>
      <c r="W407" s="35"/>
    </row>
    <row r="408" spans="6:23" ht="12.75">
      <c r="F408" s="257"/>
      <c r="J408" s="24"/>
      <c r="T408" s="474"/>
      <c r="U408" s="472"/>
      <c r="V408" s="35"/>
      <c r="W408" s="35"/>
    </row>
    <row r="409" spans="6:23" ht="12.75">
      <c r="F409" s="257"/>
      <c r="J409" s="24"/>
      <c r="T409" s="474"/>
      <c r="U409" s="472"/>
      <c r="V409" s="35"/>
      <c r="W409" s="35"/>
    </row>
    <row r="410" spans="6:23" ht="12.75">
      <c r="F410" s="257"/>
      <c r="J410" s="24"/>
      <c r="T410" s="474"/>
      <c r="U410" s="472"/>
      <c r="V410" s="35"/>
      <c r="W410" s="35"/>
    </row>
    <row r="411" spans="6:23" ht="12.75">
      <c r="F411" s="257"/>
      <c r="J411" s="24"/>
      <c r="T411" s="474"/>
      <c r="U411" s="472"/>
      <c r="V411" s="35"/>
      <c r="W411" s="35"/>
    </row>
    <row r="412" spans="6:23" ht="12.75">
      <c r="F412" s="257"/>
      <c r="J412" s="24"/>
      <c r="T412" s="474"/>
      <c r="U412" s="472"/>
      <c r="V412" s="35"/>
      <c r="W412" s="35"/>
    </row>
    <row r="413" spans="6:23" ht="12.75">
      <c r="F413" s="257"/>
      <c r="J413" s="24"/>
      <c r="T413" s="474"/>
      <c r="U413" s="472"/>
      <c r="V413" s="35"/>
      <c r="W413" s="35"/>
    </row>
    <row r="414" spans="6:23" ht="12.75">
      <c r="F414" s="257"/>
      <c r="J414" s="24"/>
      <c r="T414" s="474"/>
      <c r="U414" s="472"/>
      <c r="V414" s="35"/>
      <c r="W414" s="35"/>
    </row>
    <row r="415" spans="6:23" ht="12.75">
      <c r="F415" s="257"/>
      <c r="J415" s="24"/>
      <c r="T415" s="474"/>
      <c r="U415" s="472"/>
      <c r="V415" s="35"/>
      <c r="W415" s="35"/>
    </row>
    <row r="416" spans="6:23" ht="12.75">
      <c r="F416" s="257"/>
      <c r="J416" s="24"/>
      <c r="T416" s="474"/>
      <c r="U416" s="472"/>
      <c r="V416" s="35"/>
      <c r="W416" s="35"/>
    </row>
    <row r="417" spans="6:23" ht="12.75">
      <c r="F417" s="257"/>
      <c r="J417" s="24"/>
      <c r="T417" s="474"/>
      <c r="U417" s="472"/>
      <c r="V417" s="35"/>
      <c r="W417" s="35"/>
    </row>
    <row r="418" spans="6:23" ht="12.75">
      <c r="F418" s="257"/>
      <c r="J418" s="24"/>
      <c r="T418" s="474"/>
      <c r="U418" s="472"/>
      <c r="V418" s="35"/>
      <c r="W418" s="35"/>
    </row>
    <row r="419" spans="6:23" ht="12.75">
      <c r="F419" s="257"/>
      <c r="J419" s="24"/>
      <c r="T419" s="474"/>
      <c r="U419" s="472"/>
      <c r="V419" s="35"/>
      <c r="W419" s="35"/>
    </row>
    <row r="420" spans="6:23" ht="12.75">
      <c r="F420" s="257"/>
      <c r="J420" s="24"/>
      <c r="T420" s="474"/>
      <c r="U420" s="472"/>
      <c r="V420" s="35"/>
      <c r="W420" s="35"/>
    </row>
    <row r="421" spans="6:23" ht="12.75">
      <c r="F421" s="257"/>
      <c r="J421" s="24"/>
      <c r="T421" s="474"/>
      <c r="U421" s="472"/>
      <c r="V421" s="35"/>
      <c r="W421" s="35"/>
    </row>
    <row r="422" spans="6:23" ht="12.75">
      <c r="F422" s="257"/>
      <c r="J422" s="24"/>
      <c r="T422" s="474"/>
      <c r="U422" s="472"/>
      <c r="V422" s="35"/>
      <c r="W422" s="35"/>
    </row>
    <row r="423" spans="6:23" ht="12.75">
      <c r="F423" s="257"/>
      <c r="J423" s="24"/>
      <c r="T423" s="474"/>
      <c r="U423" s="472"/>
      <c r="V423" s="35"/>
      <c r="W423" s="35"/>
    </row>
    <row r="424" spans="6:23" ht="12.75">
      <c r="F424" s="257"/>
      <c r="J424" s="24"/>
      <c r="T424" s="474"/>
      <c r="U424" s="472"/>
      <c r="V424" s="35"/>
      <c r="W424" s="35"/>
    </row>
    <row r="425" spans="6:23" ht="12.75">
      <c r="F425" s="257"/>
      <c r="J425" s="24"/>
      <c r="T425" s="474"/>
      <c r="U425" s="472"/>
      <c r="V425" s="35"/>
      <c r="W425" s="35"/>
    </row>
    <row r="426" spans="6:23" ht="12.75">
      <c r="F426" s="257"/>
      <c r="J426" s="24"/>
      <c r="T426" s="474"/>
      <c r="U426" s="472"/>
      <c r="V426" s="35"/>
      <c r="W426" s="35"/>
    </row>
    <row r="427" spans="6:23" ht="12.75">
      <c r="F427" s="257"/>
      <c r="J427" s="24"/>
      <c r="T427" s="474"/>
      <c r="U427" s="472"/>
      <c r="V427" s="35"/>
      <c r="W427" s="35"/>
    </row>
    <row r="428" spans="6:23" ht="12.75">
      <c r="F428" s="257"/>
      <c r="J428" s="24"/>
      <c r="T428" s="474"/>
      <c r="U428" s="472"/>
      <c r="V428" s="35"/>
      <c r="W428" s="35"/>
    </row>
    <row r="429" spans="6:23" ht="12.75">
      <c r="F429" s="257"/>
      <c r="J429" s="24"/>
      <c r="T429" s="474"/>
      <c r="U429" s="472"/>
      <c r="V429" s="35"/>
      <c r="W429" s="35"/>
    </row>
    <row r="430" spans="6:23" ht="12.75">
      <c r="F430" s="257"/>
      <c r="J430" s="24"/>
      <c r="T430" s="474"/>
      <c r="U430" s="472"/>
      <c r="V430" s="35"/>
      <c r="W430" s="35"/>
    </row>
    <row r="431" spans="6:23" ht="12.75">
      <c r="F431" s="257"/>
      <c r="J431" s="24"/>
      <c r="T431" s="474"/>
      <c r="U431" s="472"/>
      <c r="V431" s="35"/>
      <c r="W431" s="35"/>
    </row>
    <row r="432" spans="6:23" ht="12.75">
      <c r="F432" s="257"/>
      <c r="J432" s="24"/>
      <c r="T432" s="474"/>
      <c r="U432" s="472"/>
      <c r="V432" s="35"/>
      <c r="W432" s="35"/>
    </row>
    <row r="433" spans="6:23" ht="12.75">
      <c r="F433" s="257"/>
      <c r="J433" s="24"/>
      <c r="T433" s="474"/>
      <c r="U433" s="472"/>
      <c r="V433" s="35"/>
      <c r="W433" s="35"/>
    </row>
    <row r="434" spans="6:23" ht="12.75">
      <c r="F434" s="257"/>
      <c r="J434" s="24"/>
      <c r="T434" s="474"/>
      <c r="U434" s="472"/>
      <c r="V434" s="35"/>
      <c r="W434" s="35"/>
    </row>
    <row r="435" spans="6:23" ht="12.75">
      <c r="F435" s="257"/>
      <c r="J435" s="24"/>
      <c r="T435" s="474"/>
      <c r="U435" s="472"/>
      <c r="V435" s="35"/>
      <c r="W435" s="35"/>
    </row>
    <row r="436" spans="6:23" ht="12.75">
      <c r="F436" s="257"/>
      <c r="J436" s="24"/>
      <c r="T436" s="474"/>
      <c r="U436" s="472"/>
      <c r="V436" s="35"/>
      <c r="W436" s="35"/>
    </row>
    <row r="437" spans="6:23" ht="12.75">
      <c r="F437" s="257"/>
      <c r="J437" s="24"/>
      <c r="T437" s="474"/>
      <c r="U437" s="35"/>
      <c r="V437" s="35"/>
      <c r="W437" s="35"/>
    </row>
    <row r="438" spans="6:23" ht="12.75">
      <c r="F438" s="257"/>
      <c r="J438" s="24"/>
      <c r="T438" s="474"/>
      <c r="U438" s="35"/>
      <c r="V438" s="35"/>
      <c r="W438" s="35"/>
    </row>
    <row r="439" spans="6:23" ht="12.75">
      <c r="F439" s="257"/>
      <c r="J439" s="24"/>
      <c r="T439" s="474"/>
      <c r="U439" s="35"/>
      <c r="V439" s="35"/>
      <c r="W439" s="35"/>
    </row>
    <row r="440" spans="6:23" ht="12.75">
      <c r="F440" s="257"/>
      <c r="J440" s="24"/>
      <c r="T440" s="474"/>
      <c r="U440" s="35"/>
      <c r="V440" s="35"/>
      <c r="W440" s="35"/>
    </row>
    <row r="441" spans="6:23" ht="12.75">
      <c r="F441" s="257"/>
      <c r="J441" s="24"/>
      <c r="T441" s="474"/>
      <c r="U441" s="35"/>
      <c r="V441" s="35"/>
      <c r="W441" s="35"/>
    </row>
    <row r="442" spans="6:23" ht="12.75">
      <c r="F442" s="257"/>
      <c r="J442" s="24"/>
      <c r="T442" s="474"/>
      <c r="U442" s="35"/>
      <c r="V442" s="35"/>
      <c r="W442" s="35"/>
    </row>
    <row r="443" spans="6:23" ht="12.75">
      <c r="F443" s="257"/>
      <c r="J443" s="24"/>
      <c r="T443" s="474"/>
      <c r="U443" s="35"/>
      <c r="V443" s="35"/>
      <c r="W443" s="35"/>
    </row>
    <row r="444" spans="6:23" ht="12.75">
      <c r="F444" s="257"/>
      <c r="J444" s="24"/>
      <c r="T444" s="474"/>
      <c r="U444" s="35"/>
      <c r="V444" s="35"/>
      <c r="W444" s="35"/>
    </row>
    <row r="445" spans="6:23" ht="12.75">
      <c r="F445" s="257"/>
      <c r="J445" s="24"/>
      <c r="T445" s="474"/>
      <c r="U445" s="35"/>
      <c r="V445" s="35"/>
      <c r="W445" s="35"/>
    </row>
    <row r="446" spans="6:23" ht="12.75">
      <c r="F446" s="257"/>
      <c r="J446" s="24"/>
      <c r="T446" s="474"/>
      <c r="U446" s="35"/>
      <c r="V446" s="35"/>
      <c r="W446" s="35"/>
    </row>
    <row r="447" spans="6:23" ht="12.75">
      <c r="F447" s="257"/>
      <c r="J447" s="24"/>
      <c r="T447" s="474"/>
      <c r="U447" s="35"/>
      <c r="V447" s="35"/>
      <c r="W447" s="35"/>
    </row>
    <row r="448" spans="6:23" ht="12.75">
      <c r="F448" s="257"/>
      <c r="J448" s="24"/>
      <c r="T448" s="474"/>
      <c r="U448" s="35"/>
      <c r="V448" s="35"/>
      <c r="W448" s="35"/>
    </row>
    <row r="449" spans="6:23" ht="12.75">
      <c r="F449" s="257"/>
      <c r="J449" s="24"/>
      <c r="T449" s="474"/>
      <c r="U449" s="35"/>
      <c r="V449" s="35"/>
      <c r="W449" s="35"/>
    </row>
    <row r="450" spans="6:23" ht="12.75">
      <c r="F450" s="257"/>
      <c r="J450" s="24"/>
      <c r="T450" s="474"/>
      <c r="U450" s="35"/>
      <c r="V450" s="35"/>
      <c r="W450" s="35"/>
    </row>
    <row r="451" spans="6:23" ht="12.75">
      <c r="F451" s="257"/>
      <c r="J451" s="24"/>
      <c r="T451" s="474"/>
      <c r="U451" s="35"/>
      <c r="V451" s="35"/>
      <c r="W451" s="35"/>
    </row>
    <row r="452" spans="6:23" ht="12.75">
      <c r="F452" s="257"/>
      <c r="J452" s="24"/>
      <c r="T452" s="474"/>
      <c r="U452" s="35"/>
      <c r="V452" s="35"/>
      <c r="W452" s="35"/>
    </row>
    <row r="453" spans="6:23" ht="12.75">
      <c r="F453" s="257"/>
      <c r="J453" s="24"/>
      <c r="T453" s="474"/>
      <c r="U453" s="35"/>
      <c r="V453" s="35"/>
      <c r="W453" s="35"/>
    </row>
    <row r="454" spans="6:23" ht="12.75">
      <c r="F454" s="257"/>
      <c r="J454" s="24"/>
      <c r="T454" s="474"/>
      <c r="U454" s="35"/>
      <c r="V454" s="35"/>
      <c r="W454" s="35"/>
    </row>
    <row r="455" spans="6:23" ht="12.75">
      <c r="F455" s="257"/>
      <c r="J455" s="24"/>
      <c r="T455" s="474"/>
      <c r="U455" s="35"/>
      <c r="V455" s="35"/>
      <c r="W455" s="35"/>
    </row>
    <row r="456" spans="6:23" ht="12.75">
      <c r="F456" s="257"/>
      <c r="J456" s="24"/>
      <c r="T456" s="474"/>
      <c r="U456" s="35"/>
      <c r="V456" s="35"/>
      <c r="W456" s="35"/>
    </row>
    <row r="457" spans="6:23" ht="12.75">
      <c r="F457" s="257"/>
      <c r="J457" s="24"/>
      <c r="T457" s="474"/>
      <c r="U457" s="35"/>
      <c r="V457" s="35"/>
      <c r="W457" s="35"/>
    </row>
    <row r="458" spans="6:23" ht="12.75">
      <c r="F458" s="257"/>
      <c r="J458" s="24"/>
      <c r="T458" s="474"/>
      <c r="U458" s="35"/>
      <c r="V458" s="35"/>
      <c r="W458" s="35"/>
    </row>
    <row r="459" spans="6:23" ht="12.75">
      <c r="F459" s="257"/>
      <c r="J459" s="24"/>
      <c r="T459" s="474"/>
      <c r="U459" s="35"/>
      <c r="V459" s="35"/>
      <c r="W459" s="35"/>
    </row>
    <row r="460" spans="6:23" ht="12.75">
      <c r="F460" s="257"/>
      <c r="J460" s="24"/>
      <c r="T460" s="474"/>
      <c r="U460" s="35"/>
      <c r="V460" s="35"/>
      <c r="W460" s="35"/>
    </row>
    <row r="461" spans="6:23" ht="12.75">
      <c r="F461" s="257"/>
      <c r="J461" s="24"/>
      <c r="T461" s="474"/>
      <c r="U461" s="35"/>
      <c r="V461" s="35"/>
      <c r="W461" s="35"/>
    </row>
    <row r="462" spans="6:23" ht="12.75">
      <c r="F462" s="257"/>
      <c r="J462" s="24"/>
      <c r="T462" s="474"/>
      <c r="U462" s="35"/>
      <c r="V462" s="35"/>
      <c r="W462" s="35"/>
    </row>
    <row r="463" spans="6:23" ht="12.75">
      <c r="F463" s="257"/>
      <c r="J463" s="24"/>
      <c r="T463" s="474"/>
      <c r="U463" s="35"/>
      <c r="V463" s="35"/>
      <c r="W463" s="35"/>
    </row>
    <row r="464" spans="6:23" ht="12.75">
      <c r="F464" s="257"/>
      <c r="J464" s="24"/>
      <c r="T464" s="474"/>
      <c r="U464" s="35"/>
      <c r="V464" s="35"/>
      <c r="W464" s="35"/>
    </row>
    <row r="465" spans="6:23" ht="12.75">
      <c r="F465" s="257"/>
      <c r="J465" s="24"/>
      <c r="T465" s="474"/>
      <c r="U465" s="35"/>
      <c r="V465" s="35"/>
      <c r="W465" s="35"/>
    </row>
    <row r="466" spans="6:23" ht="12.75">
      <c r="F466" s="257"/>
      <c r="J466" s="24"/>
      <c r="T466" s="474"/>
      <c r="U466" s="35"/>
      <c r="V466" s="35"/>
      <c r="W466" s="35"/>
    </row>
    <row r="467" spans="6:23" ht="12.75">
      <c r="F467" s="257"/>
      <c r="J467" s="24"/>
      <c r="T467" s="474"/>
      <c r="U467" s="35"/>
      <c r="V467" s="35"/>
      <c r="W467" s="35"/>
    </row>
    <row r="468" spans="6:23" ht="12.75">
      <c r="F468" s="257"/>
      <c r="J468" s="24"/>
      <c r="T468" s="474"/>
      <c r="U468" s="35"/>
      <c r="V468" s="35"/>
      <c r="W468" s="35"/>
    </row>
    <row r="469" spans="6:23" ht="12.75">
      <c r="F469" s="257"/>
      <c r="J469" s="24"/>
      <c r="T469" s="474"/>
      <c r="U469" s="35"/>
      <c r="V469" s="35"/>
      <c r="W469" s="35"/>
    </row>
    <row r="470" spans="6:23" ht="12.75">
      <c r="F470" s="257"/>
      <c r="J470" s="24"/>
      <c r="T470" s="474"/>
      <c r="U470" s="35"/>
      <c r="V470" s="35"/>
      <c r="W470" s="35"/>
    </row>
    <row r="471" spans="6:23" ht="12.75">
      <c r="F471" s="257"/>
      <c r="J471" s="24"/>
      <c r="T471" s="474"/>
      <c r="U471" s="35"/>
      <c r="V471" s="35"/>
      <c r="W471" s="35"/>
    </row>
    <row r="472" spans="6:23" ht="12.75">
      <c r="F472" s="257"/>
      <c r="J472" s="24"/>
      <c r="T472" s="474"/>
      <c r="U472" s="35"/>
      <c r="V472" s="35"/>
      <c r="W472" s="35"/>
    </row>
    <row r="473" spans="6:23" ht="12.75">
      <c r="F473" s="257"/>
      <c r="J473" s="24"/>
      <c r="T473" s="474"/>
      <c r="U473" s="35"/>
      <c r="V473" s="35"/>
      <c r="W473" s="35"/>
    </row>
    <row r="474" spans="6:23" ht="12.75">
      <c r="F474" s="257"/>
      <c r="J474" s="24"/>
      <c r="T474" s="474"/>
      <c r="U474" s="35"/>
      <c r="V474" s="35"/>
      <c r="W474" s="35"/>
    </row>
    <row r="475" spans="6:23" ht="12.75">
      <c r="F475" s="257"/>
      <c r="J475" s="24"/>
      <c r="T475" s="474"/>
      <c r="U475" s="35"/>
      <c r="V475" s="35"/>
      <c r="W475" s="35"/>
    </row>
    <row r="476" spans="6:23" ht="12.75">
      <c r="F476" s="257"/>
      <c r="J476" s="24"/>
      <c r="T476" s="474"/>
      <c r="U476" s="35"/>
      <c r="V476" s="35"/>
      <c r="W476" s="35"/>
    </row>
    <row r="477" spans="6:23" ht="12.75">
      <c r="F477" s="257"/>
      <c r="J477" s="24"/>
      <c r="T477" s="474"/>
      <c r="U477" s="35"/>
      <c r="V477" s="35"/>
      <c r="W477" s="35"/>
    </row>
    <row r="478" spans="6:23" ht="12.75">
      <c r="F478" s="257"/>
      <c r="J478" s="24"/>
      <c r="T478" s="474"/>
      <c r="U478" s="35"/>
      <c r="V478" s="35"/>
      <c r="W478" s="35"/>
    </row>
    <row r="479" spans="6:23" ht="12.75">
      <c r="F479" s="257"/>
      <c r="J479" s="24"/>
      <c r="T479" s="474"/>
      <c r="U479" s="35"/>
      <c r="V479" s="35"/>
      <c r="W479" s="35"/>
    </row>
    <row r="480" spans="6:23" ht="12.75">
      <c r="F480" s="257"/>
      <c r="J480" s="24"/>
      <c r="T480" s="474"/>
      <c r="U480" s="35"/>
      <c r="V480" s="35"/>
      <c r="W480" s="35"/>
    </row>
    <row r="481" spans="6:23" ht="12.75">
      <c r="F481" s="257"/>
      <c r="J481" s="24"/>
      <c r="T481" s="474"/>
      <c r="U481" s="35"/>
      <c r="V481" s="35"/>
      <c r="W481" s="35"/>
    </row>
    <row r="482" spans="6:23" ht="12.75">
      <c r="F482" s="257"/>
      <c r="J482" s="24"/>
      <c r="T482" s="474"/>
      <c r="U482" s="35"/>
      <c r="V482" s="35"/>
      <c r="W482" s="35"/>
    </row>
    <row r="483" spans="6:23" ht="12.75">
      <c r="F483" s="257"/>
      <c r="J483" s="24"/>
      <c r="T483" s="474"/>
      <c r="U483" s="35"/>
      <c r="V483" s="35"/>
      <c r="W483" s="35"/>
    </row>
    <row r="484" spans="6:23" ht="12.75">
      <c r="F484" s="257"/>
      <c r="J484" s="24"/>
      <c r="T484" s="474"/>
      <c r="U484" s="35"/>
      <c r="V484" s="35"/>
      <c r="W484" s="35"/>
    </row>
    <row r="485" spans="6:23" ht="12.75">
      <c r="F485" s="257"/>
      <c r="J485" s="24"/>
      <c r="T485" s="474"/>
      <c r="U485" s="35"/>
      <c r="V485" s="35"/>
      <c r="W485" s="35"/>
    </row>
    <row r="486" spans="6:23" ht="12.75">
      <c r="F486" s="257"/>
      <c r="J486" s="24"/>
      <c r="T486" s="474"/>
      <c r="U486" s="35"/>
      <c r="V486" s="35"/>
      <c r="W486" s="35"/>
    </row>
    <row r="487" spans="6:23" ht="12.75">
      <c r="F487" s="257"/>
      <c r="J487" s="24"/>
      <c r="T487" s="474"/>
      <c r="U487" s="35"/>
      <c r="V487" s="35"/>
      <c r="W487" s="35"/>
    </row>
    <row r="488" spans="6:23" ht="12.75">
      <c r="F488" s="257"/>
      <c r="J488" s="24"/>
      <c r="T488" s="474"/>
      <c r="U488" s="35"/>
      <c r="V488" s="35"/>
      <c r="W488" s="35"/>
    </row>
    <row r="489" spans="6:23" ht="12.75">
      <c r="F489" s="257"/>
      <c r="J489" s="24"/>
      <c r="T489" s="474"/>
      <c r="U489" s="35"/>
      <c r="V489" s="35"/>
      <c r="W489" s="35"/>
    </row>
    <row r="490" spans="6:23" ht="12.75">
      <c r="F490" s="257"/>
      <c r="J490" s="24"/>
      <c r="T490" s="474"/>
      <c r="U490" s="35"/>
      <c r="V490" s="35"/>
      <c r="W490" s="35"/>
    </row>
    <row r="491" spans="6:23" ht="12.75">
      <c r="F491" s="257"/>
      <c r="J491" s="24"/>
      <c r="T491" s="474"/>
      <c r="U491" s="35"/>
      <c r="V491" s="35"/>
      <c r="W491" s="35"/>
    </row>
    <row r="492" spans="6:23" ht="12.75">
      <c r="F492" s="257"/>
      <c r="J492" s="24"/>
      <c r="T492" s="474"/>
      <c r="U492" s="35"/>
      <c r="V492" s="35"/>
      <c r="W492" s="35"/>
    </row>
    <row r="493" spans="6:23" ht="12.75">
      <c r="F493" s="257"/>
      <c r="J493" s="24"/>
      <c r="T493" s="474"/>
      <c r="U493" s="35"/>
      <c r="V493" s="35"/>
      <c r="W493" s="35"/>
    </row>
    <row r="494" spans="6:23" ht="12.75">
      <c r="F494" s="257"/>
      <c r="J494" s="24"/>
      <c r="T494" s="474"/>
      <c r="U494" s="35"/>
      <c r="V494" s="35"/>
      <c r="W494" s="35"/>
    </row>
    <row r="495" spans="6:23" ht="12.75">
      <c r="F495" s="257"/>
      <c r="J495" s="24"/>
      <c r="T495" s="474"/>
      <c r="U495" s="35"/>
      <c r="V495" s="35"/>
      <c r="W495" s="35"/>
    </row>
    <row r="496" spans="6:23" ht="12.75">
      <c r="F496" s="257"/>
      <c r="J496" s="24"/>
      <c r="T496" s="474"/>
      <c r="U496" s="35"/>
      <c r="V496" s="35"/>
      <c r="W496" s="35"/>
    </row>
    <row r="497" spans="6:23" ht="12.75">
      <c r="F497" s="257"/>
      <c r="J497" s="24"/>
      <c r="T497" s="474"/>
      <c r="U497" s="35"/>
      <c r="V497" s="35"/>
      <c r="W497" s="35"/>
    </row>
    <row r="498" spans="6:23" ht="12.75">
      <c r="F498" s="257"/>
      <c r="J498" s="24"/>
      <c r="T498" s="474"/>
      <c r="U498" s="35"/>
      <c r="V498" s="35"/>
      <c r="W498" s="35"/>
    </row>
    <row r="499" spans="6:23" ht="12.75">
      <c r="F499" s="257"/>
      <c r="J499" s="24"/>
      <c r="T499" s="474"/>
      <c r="U499" s="35"/>
      <c r="V499" s="35"/>
      <c r="W499" s="35"/>
    </row>
    <row r="500" spans="6:23" ht="12.75">
      <c r="F500" s="257"/>
      <c r="J500" s="24"/>
      <c r="T500" s="474"/>
      <c r="U500" s="35"/>
      <c r="V500" s="35"/>
      <c r="W500" s="35"/>
    </row>
    <row r="501" spans="6:23" ht="12.75">
      <c r="F501" s="257"/>
      <c r="J501" s="24"/>
      <c r="T501" s="474"/>
      <c r="U501" s="35"/>
      <c r="V501" s="35"/>
      <c r="W501" s="35"/>
    </row>
    <row r="502" spans="6:23" ht="12.75">
      <c r="F502" s="257"/>
      <c r="J502" s="24"/>
      <c r="T502" s="474"/>
      <c r="U502" s="35"/>
      <c r="V502" s="35"/>
      <c r="W502" s="35"/>
    </row>
    <row r="503" spans="6:23" ht="12.75">
      <c r="F503" s="257"/>
      <c r="J503" s="24"/>
      <c r="T503" s="474"/>
      <c r="U503" s="35"/>
      <c r="V503" s="35"/>
      <c r="W503" s="35"/>
    </row>
    <row r="504" spans="6:23" ht="12.75">
      <c r="F504" s="257"/>
      <c r="J504" s="24"/>
      <c r="T504" s="474"/>
      <c r="U504" s="35"/>
      <c r="V504" s="35"/>
      <c r="W504" s="35"/>
    </row>
    <row r="505" spans="6:23" ht="12.75">
      <c r="F505" s="257"/>
      <c r="J505" s="24"/>
      <c r="T505" s="474"/>
      <c r="U505" s="35"/>
      <c r="V505" s="35"/>
      <c r="W505" s="35"/>
    </row>
    <row r="506" spans="6:23" ht="12.75">
      <c r="F506" s="257"/>
      <c r="J506" s="24"/>
      <c r="T506" s="474"/>
      <c r="U506" s="35"/>
      <c r="V506" s="35"/>
      <c r="W506" s="35"/>
    </row>
    <row r="507" spans="6:23" ht="12.75">
      <c r="F507" s="257"/>
      <c r="J507" s="24"/>
      <c r="T507" s="474"/>
      <c r="U507" s="35"/>
      <c r="V507" s="35"/>
      <c r="W507" s="35"/>
    </row>
    <row r="508" spans="6:23" ht="12.75">
      <c r="F508" s="257"/>
      <c r="J508" s="24"/>
      <c r="T508" s="474"/>
      <c r="U508" s="35"/>
      <c r="V508" s="35"/>
      <c r="W508" s="35"/>
    </row>
    <row r="509" spans="6:23" ht="12.75">
      <c r="F509" s="257"/>
      <c r="J509" s="24"/>
      <c r="T509" s="474"/>
      <c r="U509" s="35"/>
      <c r="V509" s="35"/>
      <c r="W509" s="35"/>
    </row>
    <row r="510" spans="6:23" ht="12.75">
      <c r="F510" s="257"/>
      <c r="J510" s="24"/>
      <c r="T510" s="474"/>
      <c r="U510" s="35"/>
      <c r="V510" s="35"/>
      <c r="W510" s="35"/>
    </row>
    <row r="511" spans="6:23" ht="12.75">
      <c r="F511" s="257"/>
      <c r="J511" s="24"/>
      <c r="T511" s="474"/>
      <c r="U511" s="35"/>
      <c r="V511" s="35"/>
      <c r="W511" s="35"/>
    </row>
    <row r="512" spans="6:23" ht="12.75">
      <c r="F512" s="257"/>
      <c r="J512" s="24"/>
      <c r="T512" s="474"/>
      <c r="U512" s="35"/>
      <c r="V512" s="35"/>
      <c r="W512" s="35"/>
    </row>
    <row r="513" spans="6:23" ht="12.75">
      <c r="F513" s="257"/>
      <c r="J513" s="24"/>
      <c r="T513" s="474"/>
      <c r="U513" s="35"/>
      <c r="V513" s="35"/>
      <c r="W513" s="35"/>
    </row>
    <row r="514" spans="6:23" ht="12.75">
      <c r="F514" s="257"/>
      <c r="J514" s="24"/>
      <c r="T514" s="474"/>
      <c r="U514" s="35"/>
      <c r="V514" s="35"/>
      <c r="W514" s="35"/>
    </row>
    <row r="515" spans="6:23" ht="12.75">
      <c r="F515" s="257"/>
      <c r="J515" s="24"/>
      <c r="T515" s="474"/>
      <c r="U515" s="35"/>
      <c r="V515" s="35"/>
      <c r="W515" s="35"/>
    </row>
    <row r="516" spans="6:23" ht="12.75">
      <c r="F516" s="257"/>
      <c r="J516" s="24"/>
      <c r="T516" s="474"/>
      <c r="U516" s="35"/>
      <c r="V516" s="35"/>
      <c r="W516" s="35"/>
    </row>
    <row r="517" spans="6:23" ht="12.75">
      <c r="F517" s="257"/>
      <c r="J517" s="24"/>
      <c r="T517" s="474"/>
      <c r="U517" s="35"/>
      <c r="V517" s="35"/>
      <c r="W517" s="35"/>
    </row>
    <row r="518" spans="6:23" ht="12.75">
      <c r="F518" s="257"/>
      <c r="J518" s="24"/>
      <c r="T518" s="474"/>
      <c r="U518" s="35"/>
      <c r="V518" s="35"/>
      <c r="W518" s="35"/>
    </row>
    <row r="519" spans="6:23" ht="12.75">
      <c r="F519" s="257"/>
      <c r="J519" s="24"/>
      <c r="T519" s="474"/>
      <c r="U519" s="35"/>
      <c r="V519" s="35"/>
      <c r="W519" s="35"/>
    </row>
    <row r="520" spans="6:23" ht="12.75">
      <c r="F520" s="257"/>
      <c r="J520" s="24"/>
      <c r="T520" s="474"/>
      <c r="U520" s="35"/>
      <c r="V520" s="35"/>
      <c r="W520" s="35"/>
    </row>
    <row r="521" spans="6:23" ht="12.75">
      <c r="F521" s="257"/>
      <c r="J521" s="24"/>
      <c r="T521" s="474"/>
      <c r="U521" s="35"/>
      <c r="V521" s="35"/>
      <c r="W521" s="35"/>
    </row>
    <row r="522" spans="6:23" ht="12.75">
      <c r="F522" s="257"/>
      <c r="J522" s="24"/>
      <c r="T522" s="474"/>
      <c r="U522" s="35"/>
      <c r="V522" s="35"/>
      <c r="W522" s="35"/>
    </row>
    <row r="523" spans="6:23" ht="12.75">
      <c r="F523" s="257"/>
      <c r="J523" s="24"/>
      <c r="T523" s="474"/>
      <c r="U523" s="35"/>
      <c r="V523" s="35"/>
      <c r="W523" s="35"/>
    </row>
    <row r="524" spans="6:23" ht="12.75">
      <c r="F524" s="257"/>
      <c r="J524" s="24"/>
      <c r="T524" s="474"/>
      <c r="U524" s="35"/>
      <c r="V524" s="35"/>
      <c r="W524" s="35"/>
    </row>
    <row r="525" spans="6:23" ht="12.75">
      <c r="F525" s="257"/>
      <c r="J525" s="24"/>
      <c r="T525" s="474"/>
      <c r="U525" s="35"/>
      <c r="V525" s="35"/>
      <c r="W525" s="35"/>
    </row>
    <row r="526" spans="6:23" ht="12.75">
      <c r="F526" s="257"/>
      <c r="J526" s="24"/>
      <c r="T526" s="474"/>
      <c r="U526" s="35"/>
      <c r="V526" s="35"/>
      <c r="W526" s="35"/>
    </row>
    <row r="527" spans="6:23" ht="12.75">
      <c r="F527" s="257"/>
      <c r="J527" s="24"/>
      <c r="T527" s="474"/>
      <c r="U527" s="35"/>
      <c r="V527" s="35"/>
      <c r="W527" s="35"/>
    </row>
    <row r="528" spans="6:23" ht="12.75">
      <c r="F528" s="257"/>
      <c r="J528" s="24"/>
      <c r="T528" s="474"/>
      <c r="U528" s="35"/>
      <c r="V528" s="35"/>
      <c r="W528" s="35"/>
    </row>
    <row r="529" spans="6:23" ht="12.75">
      <c r="F529" s="257"/>
      <c r="J529" s="24"/>
      <c r="T529" s="474"/>
      <c r="U529" s="35"/>
      <c r="V529" s="35"/>
      <c r="W529" s="35"/>
    </row>
    <row r="530" spans="6:23" ht="12.75">
      <c r="F530" s="257"/>
      <c r="J530" s="24"/>
      <c r="T530" s="474"/>
      <c r="U530" s="35"/>
      <c r="V530" s="35"/>
      <c r="W530" s="35"/>
    </row>
    <row r="531" spans="6:23" ht="12.75">
      <c r="F531" s="257"/>
      <c r="J531" s="24"/>
      <c r="T531" s="474"/>
      <c r="U531" s="35"/>
      <c r="V531" s="35"/>
      <c r="W531" s="35"/>
    </row>
    <row r="532" spans="6:23" ht="12.75">
      <c r="F532" s="257"/>
      <c r="J532" s="24"/>
      <c r="T532" s="474"/>
      <c r="U532" s="35"/>
      <c r="V532" s="35"/>
      <c r="W532" s="35"/>
    </row>
    <row r="533" spans="6:23" ht="12.75">
      <c r="F533" s="257"/>
      <c r="J533" s="24"/>
      <c r="T533" s="474"/>
      <c r="U533" s="35"/>
      <c r="V533" s="35"/>
      <c r="W533" s="35"/>
    </row>
    <row r="534" spans="6:23" ht="12.75">
      <c r="F534" s="257"/>
      <c r="J534" s="24"/>
      <c r="T534" s="474"/>
      <c r="U534" s="35"/>
      <c r="V534" s="35"/>
      <c r="W534" s="35"/>
    </row>
    <row r="535" spans="6:23" ht="12.75">
      <c r="F535" s="257"/>
      <c r="J535" s="24"/>
      <c r="T535" s="474"/>
      <c r="U535" s="35"/>
      <c r="V535" s="35"/>
      <c r="W535" s="35"/>
    </row>
    <row r="536" spans="6:23" ht="12.75">
      <c r="F536" s="257"/>
      <c r="J536" s="24"/>
      <c r="T536" s="474"/>
      <c r="U536" s="35"/>
      <c r="V536" s="35"/>
      <c r="W536" s="35"/>
    </row>
    <row r="537" spans="6:23" ht="12.75">
      <c r="F537" s="257"/>
      <c r="J537" s="24"/>
      <c r="T537" s="474"/>
      <c r="U537" s="35"/>
      <c r="V537" s="35"/>
      <c r="W537" s="35"/>
    </row>
    <row r="538" spans="6:23" ht="12.75">
      <c r="F538" s="257"/>
      <c r="J538" s="24"/>
      <c r="T538" s="474"/>
      <c r="U538" s="35"/>
      <c r="V538" s="35"/>
      <c r="W538" s="35"/>
    </row>
    <row r="539" spans="6:23" ht="12.75">
      <c r="F539" s="257"/>
      <c r="J539" s="24"/>
      <c r="T539" s="474"/>
      <c r="U539" s="35"/>
      <c r="V539" s="35"/>
      <c r="W539" s="35"/>
    </row>
    <row r="540" spans="6:23" ht="12.75">
      <c r="F540" s="257"/>
      <c r="J540" s="24"/>
      <c r="T540" s="474"/>
      <c r="U540" s="35"/>
      <c r="V540" s="35"/>
      <c r="W540" s="35"/>
    </row>
    <row r="541" spans="6:23" ht="12.75">
      <c r="F541" s="257"/>
      <c r="J541" s="24"/>
      <c r="T541" s="474"/>
      <c r="U541" s="35"/>
      <c r="V541" s="35"/>
      <c r="W541" s="35"/>
    </row>
    <row r="542" spans="6:23" ht="12.75">
      <c r="F542" s="257"/>
      <c r="J542" s="24"/>
      <c r="T542" s="474"/>
      <c r="U542" s="35"/>
      <c r="V542" s="35"/>
      <c r="W542" s="35"/>
    </row>
    <row r="543" spans="6:23" ht="12.75">
      <c r="F543" s="257"/>
      <c r="J543" s="24"/>
      <c r="T543" s="474"/>
      <c r="U543" s="35"/>
      <c r="V543" s="35"/>
      <c r="W543" s="35"/>
    </row>
    <row r="544" spans="6:23" ht="12.75">
      <c r="F544" s="257"/>
      <c r="J544" s="24"/>
      <c r="T544" s="474"/>
      <c r="U544" s="35"/>
      <c r="V544" s="35"/>
      <c r="W544" s="35"/>
    </row>
    <row r="545" spans="6:23" ht="12.75">
      <c r="F545" s="257"/>
      <c r="J545" s="24"/>
      <c r="T545" s="474"/>
      <c r="U545" s="35"/>
      <c r="V545" s="35"/>
      <c r="W545" s="35"/>
    </row>
    <row r="546" spans="6:23" ht="12.75">
      <c r="F546" s="257"/>
      <c r="J546" s="24"/>
      <c r="T546" s="474"/>
      <c r="U546" s="35"/>
      <c r="V546" s="35"/>
      <c r="W546" s="35"/>
    </row>
    <row r="547" spans="6:23" ht="12.75">
      <c r="F547" s="257"/>
      <c r="J547" s="24"/>
      <c r="T547" s="474"/>
      <c r="U547" s="35"/>
      <c r="V547" s="35"/>
      <c r="W547" s="35"/>
    </row>
    <row r="548" spans="6:23" ht="12.75">
      <c r="F548" s="257"/>
      <c r="J548" s="24"/>
      <c r="T548" s="474"/>
      <c r="U548" s="35"/>
      <c r="V548" s="35"/>
      <c r="W548" s="35"/>
    </row>
    <row r="549" spans="6:23" ht="12.75">
      <c r="F549" s="257"/>
      <c r="J549" s="24"/>
      <c r="T549" s="474"/>
      <c r="U549" s="35"/>
      <c r="V549" s="35"/>
      <c r="W549" s="35"/>
    </row>
    <row r="550" spans="6:23" ht="12.75">
      <c r="F550" s="257"/>
      <c r="J550" s="24"/>
      <c r="T550" s="474"/>
      <c r="U550" s="35"/>
      <c r="V550" s="35"/>
      <c r="W550" s="35"/>
    </row>
    <row r="551" spans="6:23" ht="12.75">
      <c r="F551" s="257"/>
      <c r="J551" s="24"/>
      <c r="T551" s="474"/>
      <c r="U551" s="35"/>
      <c r="V551" s="35"/>
      <c r="W551" s="35"/>
    </row>
    <row r="552" spans="6:23" ht="12.75">
      <c r="F552" s="257"/>
      <c r="J552" s="24"/>
      <c r="T552" s="474"/>
      <c r="U552" s="35"/>
      <c r="V552" s="35"/>
      <c r="W552" s="35"/>
    </row>
    <row r="553" spans="6:23" ht="12.75">
      <c r="F553" s="257"/>
      <c r="J553" s="24"/>
      <c r="T553" s="474"/>
      <c r="U553" s="35"/>
      <c r="V553" s="35"/>
      <c r="W553" s="35"/>
    </row>
    <row r="554" spans="6:23" ht="12.75">
      <c r="F554" s="257"/>
      <c r="J554" s="24"/>
      <c r="T554" s="474"/>
      <c r="U554" s="35"/>
      <c r="V554" s="35"/>
      <c r="W554" s="35"/>
    </row>
    <row r="555" spans="6:23" ht="12.75">
      <c r="F555" s="257"/>
      <c r="J555" s="24"/>
      <c r="T555" s="474"/>
      <c r="U555" s="35"/>
      <c r="V555" s="35"/>
      <c r="W555" s="35"/>
    </row>
    <row r="556" spans="6:23" ht="12.75">
      <c r="F556" s="257"/>
      <c r="J556" s="24"/>
      <c r="T556" s="474"/>
      <c r="U556" s="35"/>
      <c r="V556" s="35"/>
      <c r="W556" s="35"/>
    </row>
    <row r="557" spans="6:23" ht="12.75">
      <c r="F557" s="257"/>
      <c r="J557" s="24"/>
      <c r="T557" s="474"/>
      <c r="U557" s="35"/>
      <c r="V557" s="35"/>
      <c r="W557" s="35"/>
    </row>
    <row r="558" spans="6:23" ht="12.75">
      <c r="F558" s="257"/>
      <c r="J558" s="24"/>
      <c r="T558" s="474"/>
      <c r="U558" s="35"/>
      <c r="V558" s="35"/>
      <c r="W558" s="35"/>
    </row>
    <row r="559" spans="6:23" ht="12.75">
      <c r="F559" s="257"/>
      <c r="J559" s="24"/>
      <c r="T559" s="474"/>
      <c r="U559" s="35"/>
      <c r="V559" s="35"/>
      <c r="W559" s="35"/>
    </row>
    <row r="560" spans="6:23" ht="12.75">
      <c r="F560" s="257"/>
      <c r="J560" s="24"/>
      <c r="T560" s="474"/>
      <c r="U560" s="35"/>
      <c r="V560" s="35"/>
      <c r="W560" s="35"/>
    </row>
    <row r="561" spans="6:23" ht="12.75">
      <c r="F561" s="257"/>
      <c r="J561" s="24"/>
      <c r="T561" s="474"/>
      <c r="U561" s="35"/>
      <c r="V561" s="35"/>
      <c r="W561" s="35"/>
    </row>
    <row r="562" spans="6:23" ht="12.75">
      <c r="F562" s="257"/>
      <c r="J562" s="24"/>
      <c r="T562" s="474"/>
      <c r="U562" s="35"/>
      <c r="V562" s="35"/>
      <c r="W562" s="35"/>
    </row>
    <row r="563" spans="6:23" ht="12.75">
      <c r="F563" s="257"/>
      <c r="J563" s="24"/>
      <c r="T563" s="474"/>
      <c r="U563" s="35"/>
      <c r="V563" s="35"/>
      <c r="W563" s="35"/>
    </row>
    <row r="564" spans="6:23" ht="12.75">
      <c r="F564" s="257"/>
      <c r="J564" s="24"/>
      <c r="T564" s="474"/>
      <c r="U564" s="35"/>
      <c r="V564" s="35"/>
      <c r="W564" s="35"/>
    </row>
    <row r="565" spans="6:23" ht="12.75">
      <c r="F565" s="257"/>
      <c r="J565" s="24"/>
      <c r="T565" s="474"/>
      <c r="U565" s="35"/>
      <c r="V565" s="35"/>
      <c r="W565" s="35"/>
    </row>
    <row r="566" spans="6:23" ht="12.75">
      <c r="F566" s="257"/>
      <c r="J566" s="24"/>
      <c r="T566" s="474"/>
      <c r="U566" s="35"/>
      <c r="V566" s="35"/>
      <c r="W566" s="35"/>
    </row>
    <row r="567" spans="6:23" ht="12.75">
      <c r="F567" s="257"/>
      <c r="J567" s="24"/>
      <c r="T567" s="474"/>
      <c r="U567" s="35"/>
      <c r="V567" s="35"/>
      <c r="W567" s="35"/>
    </row>
    <row r="568" spans="6:23" ht="12.75">
      <c r="F568" s="257"/>
      <c r="J568" s="24"/>
      <c r="T568" s="474"/>
      <c r="U568" s="35"/>
      <c r="V568" s="35"/>
      <c r="W568" s="35"/>
    </row>
    <row r="569" spans="6:23" ht="12.75">
      <c r="F569" s="257"/>
      <c r="J569" s="24"/>
      <c r="T569" s="474"/>
      <c r="U569" s="35"/>
      <c r="V569" s="35"/>
      <c r="W569" s="35"/>
    </row>
    <row r="570" spans="6:23" ht="12.75">
      <c r="F570" s="257"/>
      <c r="J570" s="24"/>
      <c r="T570" s="474"/>
      <c r="U570" s="35"/>
      <c r="V570" s="35"/>
      <c r="W570" s="35"/>
    </row>
    <row r="571" spans="6:23" ht="12.75">
      <c r="F571" s="257"/>
      <c r="J571" s="24"/>
      <c r="T571" s="474"/>
      <c r="U571" s="35"/>
      <c r="V571" s="35"/>
      <c r="W571" s="35"/>
    </row>
    <row r="572" spans="6:23" ht="12.75">
      <c r="F572" s="257"/>
      <c r="J572" s="24"/>
      <c r="T572" s="474"/>
      <c r="U572" s="35"/>
      <c r="V572" s="35"/>
      <c r="W572" s="35"/>
    </row>
    <row r="573" spans="6:23" ht="12.75">
      <c r="F573" s="257"/>
      <c r="J573" s="24"/>
      <c r="T573" s="474"/>
      <c r="U573" s="35"/>
      <c r="V573" s="35"/>
      <c r="W573" s="35"/>
    </row>
    <row r="574" spans="6:23" ht="12.75">
      <c r="F574" s="257"/>
      <c r="J574" s="24"/>
      <c r="T574" s="474"/>
      <c r="U574" s="35"/>
      <c r="V574" s="35"/>
      <c r="W574" s="35"/>
    </row>
    <row r="575" spans="6:23" ht="12.75">
      <c r="F575" s="257"/>
      <c r="J575" s="24"/>
      <c r="T575" s="474"/>
      <c r="U575" s="35"/>
      <c r="V575" s="35"/>
      <c r="W575" s="35"/>
    </row>
    <row r="576" spans="6:23" ht="12.75">
      <c r="F576" s="257"/>
      <c r="J576" s="24"/>
      <c r="T576" s="474"/>
      <c r="U576" s="35"/>
      <c r="V576" s="35"/>
      <c r="W576" s="35"/>
    </row>
    <row r="577" spans="6:23" ht="12.75">
      <c r="F577" s="257"/>
      <c r="J577" s="24"/>
      <c r="T577" s="474"/>
      <c r="U577" s="35"/>
      <c r="V577" s="35"/>
      <c r="W577" s="35"/>
    </row>
    <row r="578" spans="6:23" ht="12.75">
      <c r="F578" s="257"/>
      <c r="J578" s="24"/>
      <c r="T578" s="474"/>
      <c r="U578" s="35"/>
      <c r="V578" s="35"/>
      <c r="W578" s="35"/>
    </row>
    <row r="579" spans="6:23" ht="12.75">
      <c r="F579" s="257"/>
      <c r="J579" s="24"/>
      <c r="T579" s="474"/>
      <c r="U579" s="35"/>
      <c r="V579" s="35"/>
      <c r="W579" s="35"/>
    </row>
    <row r="580" spans="6:23" ht="12.75">
      <c r="F580" s="257"/>
      <c r="J580" s="24"/>
      <c r="T580" s="474"/>
      <c r="U580" s="35"/>
      <c r="V580" s="35"/>
      <c r="W580" s="35"/>
    </row>
    <row r="581" spans="6:23" ht="12.75">
      <c r="F581" s="257"/>
      <c r="J581" s="24"/>
      <c r="T581" s="474"/>
      <c r="U581" s="35"/>
      <c r="V581" s="35"/>
      <c r="W581" s="35"/>
    </row>
    <row r="582" spans="6:23" ht="12.75">
      <c r="F582" s="257"/>
      <c r="J582" s="24"/>
      <c r="T582" s="474"/>
      <c r="U582" s="35"/>
      <c r="V582" s="35"/>
      <c r="W582" s="35"/>
    </row>
    <row r="583" spans="6:23" ht="12.75">
      <c r="F583" s="257"/>
      <c r="J583" s="24"/>
      <c r="T583" s="474"/>
      <c r="U583" s="35"/>
      <c r="V583" s="35"/>
      <c r="W583" s="35"/>
    </row>
    <row r="584" spans="6:23" ht="12.75">
      <c r="F584" s="257"/>
      <c r="J584" s="24"/>
      <c r="T584" s="474"/>
      <c r="U584" s="35"/>
      <c r="V584" s="35"/>
      <c r="W584" s="35"/>
    </row>
    <row r="585" spans="6:23" ht="12.75">
      <c r="F585" s="257"/>
      <c r="J585" s="24"/>
      <c r="T585" s="474"/>
      <c r="U585" s="35"/>
      <c r="V585" s="35"/>
      <c r="W585" s="35"/>
    </row>
    <row r="586" spans="6:23" ht="12.75">
      <c r="F586" s="257"/>
      <c r="J586" s="24"/>
      <c r="T586" s="474"/>
      <c r="U586" s="35"/>
      <c r="V586" s="35"/>
      <c r="W586" s="35"/>
    </row>
    <row r="587" spans="6:23" ht="12.75">
      <c r="F587" s="257"/>
      <c r="J587" s="24"/>
      <c r="T587" s="474"/>
      <c r="U587" s="35"/>
      <c r="V587" s="35"/>
      <c r="W587" s="35"/>
    </row>
    <row r="588" spans="6:23" ht="12.75">
      <c r="F588" s="257"/>
      <c r="J588" s="24"/>
      <c r="T588" s="474"/>
      <c r="U588" s="35"/>
      <c r="V588" s="35"/>
      <c r="W588" s="35"/>
    </row>
    <row r="589" spans="6:23" ht="12.75">
      <c r="F589" s="257"/>
      <c r="J589" s="24"/>
      <c r="T589" s="474"/>
      <c r="U589" s="35"/>
      <c r="V589" s="35"/>
      <c r="W589" s="35"/>
    </row>
    <row r="590" spans="6:23" ht="12.75">
      <c r="F590" s="257"/>
      <c r="J590" s="24"/>
      <c r="T590" s="474"/>
      <c r="U590" s="35"/>
      <c r="V590" s="35"/>
      <c r="W590" s="35"/>
    </row>
    <row r="591" spans="6:23" ht="12.75">
      <c r="F591" s="257"/>
      <c r="J591" s="24"/>
      <c r="T591" s="474"/>
      <c r="U591" s="35"/>
      <c r="V591" s="35"/>
      <c r="W591" s="35"/>
    </row>
    <row r="592" spans="6:23" ht="12.75">
      <c r="F592" s="257"/>
      <c r="J592" s="24"/>
      <c r="T592" s="474"/>
      <c r="U592" s="35"/>
      <c r="V592" s="35"/>
      <c r="W592" s="35"/>
    </row>
    <row r="593" spans="6:23" ht="12.75">
      <c r="F593" s="257"/>
      <c r="J593" s="24"/>
      <c r="T593" s="474"/>
      <c r="U593" s="35"/>
      <c r="V593" s="35"/>
      <c r="W593" s="35"/>
    </row>
    <row r="594" spans="6:23" ht="12.75">
      <c r="F594" s="257"/>
      <c r="J594" s="24"/>
      <c r="T594" s="474"/>
      <c r="U594" s="35"/>
      <c r="V594" s="35"/>
      <c r="W594" s="35"/>
    </row>
    <row r="595" spans="6:23" ht="12.75">
      <c r="F595" s="257"/>
      <c r="J595" s="24"/>
      <c r="T595" s="474"/>
      <c r="U595" s="35"/>
      <c r="V595" s="35"/>
      <c r="W595" s="35"/>
    </row>
    <row r="596" spans="6:23" ht="12.75">
      <c r="F596" s="257"/>
      <c r="J596" s="24"/>
      <c r="T596" s="474"/>
      <c r="U596" s="35"/>
      <c r="V596" s="35"/>
      <c r="W596" s="35"/>
    </row>
    <row r="597" spans="6:23" ht="12.75">
      <c r="F597" s="257"/>
      <c r="J597" s="24"/>
      <c r="T597" s="474"/>
      <c r="U597" s="35"/>
      <c r="V597" s="35"/>
      <c r="W597" s="35"/>
    </row>
    <row r="598" spans="6:23" ht="12.75">
      <c r="F598" s="257"/>
      <c r="J598" s="24"/>
      <c r="T598" s="474"/>
      <c r="U598" s="35"/>
      <c r="V598" s="35"/>
      <c r="W598" s="35"/>
    </row>
    <row r="599" spans="6:23" ht="12.75">
      <c r="F599" s="257"/>
      <c r="J599" s="24"/>
      <c r="T599" s="474"/>
      <c r="U599" s="35"/>
      <c r="V599" s="35"/>
      <c r="W599" s="35"/>
    </row>
    <row r="600" spans="6:23" ht="12.75">
      <c r="F600" s="257"/>
      <c r="J600" s="24"/>
      <c r="T600" s="474"/>
      <c r="U600" s="35"/>
      <c r="V600" s="35"/>
      <c r="W600" s="35"/>
    </row>
    <row r="601" spans="6:23" ht="12.75">
      <c r="F601" s="257"/>
      <c r="J601" s="24"/>
      <c r="T601" s="474"/>
      <c r="U601" s="35"/>
      <c r="V601" s="35"/>
      <c r="W601" s="35"/>
    </row>
    <row r="602" spans="6:23" ht="12.75">
      <c r="F602" s="257"/>
      <c r="J602" s="24"/>
      <c r="T602" s="474"/>
      <c r="U602" s="35"/>
      <c r="V602" s="35"/>
      <c r="W602" s="35"/>
    </row>
    <row r="603" spans="6:23" ht="12.75">
      <c r="F603" s="257"/>
      <c r="J603" s="24"/>
      <c r="T603" s="474"/>
      <c r="U603" s="35"/>
      <c r="V603" s="35"/>
      <c r="W603" s="35"/>
    </row>
    <row r="604" spans="6:23" ht="12.75">
      <c r="F604" s="257"/>
      <c r="J604" s="24"/>
      <c r="T604" s="474"/>
      <c r="U604" s="35"/>
      <c r="V604" s="35"/>
      <c r="W604" s="35"/>
    </row>
    <row r="605" spans="6:23" ht="12.75">
      <c r="F605" s="257"/>
      <c r="J605" s="24"/>
      <c r="T605" s="474"/>
      <c r="U605" s="35"/>
      <c r="V605" s="35"/>
      <c r="W605" s="35"/>
    </row>
    <row r="606" spans="6:23" ht="12.75">
      <c r="F606" s="257"/>
      <c r="J606" s="24"/>
      <c r="T606" s="474"/>
      <c r="U606" s="35"/>
      <c r="V606" s="35"/>
      <c r="W606" s="35"/>
    </row>
    <row r="607" spans="6:23" ht="12.75">
      <c r="F607" s="257"/>
      <c r="J607" s="24"/>
      <c r="T607" s="474"/>
      <c r="U607" s="35"/>
      <c r="V607" s="35"/>
      <c r="W607" s="35"/>
    </row>
    <row r="608" spans="6:23" ht="12.75">
      <c r="F608" s="257"/>
      <c r="J608" s="24"/>
      <c r="T608" s="474"/>
      <c r="U608" s="35"/>
      <c r="V608" s="35"/>
      <c r="W608" s="35"/>
    </row>
    <row r="609" spans="6:23" ht="12.75">
      <c r="F609" s="257"/>
      <c r="J609" s="24"/>
      <c r="T609" s="474"/>
      <c r="U609" s="35"/>
      <c r="V609" s="35"/>
      <c r="W609" s="35"/>
    </row>
    <row r="610" spans="6:23" ht="12.75">
      <c r="F610" s="257"/>
      <c r="J610" s="24"/>
      <c r="T610" s="474"/>
      <c r="U610" s="35"/>
      <c r="V610" s="35"/>
      <c r="W610" s="35"/>
    </row>
    <row r="611" spans="6:23" ht="12.75">
      <c r="F611" s="257"/>
      <c r="J611" s="24"/>
      <c r="T611" s="474"/>
      <c r="U611" s="35"/>
      <c r="V611" s="35"/>
      <c r="W611" s="35"/>
    </row>
    <row r="612" spans="6:23" ht="12.75">
      <c r="F612" s="257"/>
      <c r="J612" s="24"/>
      <c r="T612" s="474"/>
      <c r="U612" s="35"/>
      <c r="V612" s="35"/>
      <c r="W612" s="35"/>
    </row>
    <row r="613" spans="6:23" ht="12.75">
      <c r="F613" s="257"/>
      <c r="J613" s="24"/>
      <c r="T613" s="474"/>
      <c r="U613" s="35"/>
      <c r="V613" s="35"/>
      <c r="W613" s="35"/>
    </row>
    <row r="614" spans="6:23" ht="12.75">
      <c r="F614" s="257"/>
      <c r="J614" s="24"/>
      <c r="T614" s="474"/>
      <c r="U614" s="35"/>
      <c r="V614" s="35"/>
      <c r="W614" s="35"/>
    </row>
    <row r="615" spans="6:23" ht="12.75">
      <c r="F615" s="257"/>
      <c r="J615" s="24"/>
      <c r="T615" s="474"/>
      <c r="U615" s="35"/>
      <c r="V615" s="35"/>
      <c r="W615" s="35"/>
    </row>
    <row r="616" spans="6:23" ht="12.75">
      <c r="F616" s="257"/>
      <c r="J616" s="24"/>
      <c r="T616" s="474"/>
      <c r="U616" s="35"/>
      <c r="V616" s="35"/>
      <c r="W616" s="35"/>
    </row>
    <row r="617" spans="6:23" ht="12.75">
      <c r="F617" s="257"/>
      <c r="J617" s="24"/>
      <c r="T617" s="474"/>
      <c r="U617" s="35"/>
      <c r="V617" s="35"/>
      <c r="W617" s="35"/>
    </row>
    <row r="618" spans="6:23" ht="12.75">
      <c r="F618" s="257"/>
      <c r="J618" s="24"/>
      <c r="T618" s="474"/>
      <c r="U618" s="35"/>
      <c r="V618" s="35"/>
      <c r="W618" s="35"/>
    </row>
    <row r="619" spans="6:23" ht="12.75">
      <c r="F619" s="257"/>
      <c r="J619" s="24"/>
      <c r="T619" s="474"/>
      <c r="U619" s="35"/>
      <c r="V619" s="35"/>
      <c r="W619" s="35"/>
    </row>
    <row r="620" spans="6:23" ht="12.75">
      <c r="F620" s="257"/>
      <c r="J620" s="24"/>
      <c r="T620" s="474"/>
      <c r="U620" s="35"/>
      <c r="V620" s="35"/>
      <c r="W620" s="35"/>
    </row>
    <row r="621" spans="6:23" ht="12.75">
      <c r="F621" s="257"/>
      <c r="J621" s="24"/>
      <c r="T621" s="474"/>
      <c r="U621" s="35"/>
      <c r="V621" s="35"/>
      <c r="W621" s="35"/>
    </row>
    <row r="622" spans="6:23" ht="12.75">
      <c r="F622" s="257"/>
      <c r="J622" s="24"/>
      <c r="T622" s="474"/>
      <c r="U622" s="35"/>
      <c r="V622" s="35"/>
      <c r="W622" s="35"/>
    </row>
    <row r="623" spans="6:23" ht="12.75">
      <c r="F623" s="257"/>
      <c r="J623" s="24"/>
      <c r="T623" s="474"/>
      <c r="U623" s="35"/>
      <c r="V623" s="35"/>
      <c r="W623" s="35"/>
    </row>
    <row r="624" spans="6:23" ht="12.75">
      <c r="F624" s="257"/>
      <c r="J624" s="24"/>
      <c r="T624" s="474"/>
      <c r="U624" s="35"/>
      <c r="V624" s="35"/>
      <c r="W624" s="35"/>
    </row>
    <row r="625" spans="6:23" ht="12.75">
      <c r="F625" s="257"/>
      <c r="J625" s="24"/>
      <c r="T625" s="474"/>
      <c r="U625" s="35"/>
      <c r="V625" s="35"/>
      <c r="W625" s="35"/>
    </row>
    <row r="626" spans="6:23" ht="12.75">
      <c r="F626" s="257"/>
      <c r="J626" s="24"/>
      <c r="T626" s="474"/>
      <c r="U626" s="35"/>
      <c r="V626" s="35"/>
      <c r="W626" s="35"/>
    </row>
    <row r="627" spans="6:23" ht="12.75">
      <c r="F627" s="257"/>
      <c r="J627" s="24"/>
      <c r="T627" s="474"/>
      <c r="U627" s="35"/>
      <c r="V627" s="35"/>
      <c r="W627" s="35"/>
    </row>
    <row r="628" spans="6:23" ht="12.75">
      <c r="F628" s="257"/>
      <c r="J628" s="24"/>
      <c r="T628" s="474"/>
      <c r="U628" s="35"/>
      <c r="V628" s="35"/>
      <c r="W628" s="35"/>
    </row>
    <row r="629" spans="6:23" ht="12.75">
      <c r="F629" s="257"/>
      <c r="J629" s="24"/>
      <c r="T629" s="474"/>
      <c r="U629" s="35"/>
      <c r="V629" s="35"/>
      <c r="W629" s="35"/>
    </row>
    <row r="630" spans="6:23" ht="12.75">
      <c r="F630" s="257"/>
      <c r="J630" s="24"/>
      <c r="T630" s="474"/>
      <c r="U630" s="35"/>
      <c r="V630" s="35"/>
      <c r="W630" s="35"/>
    </row>
    <row r="631" spans="6:23" ht="12.75">
      <c r="F631" s="257"/>
      <c r="J631" s="24"/>
      <c r="T631" s="474"/>
      <c r="U631" s="35"/>
      <c r="V631" s="35"/>
      <c r="W631" s="35"/>
    </row>
    <row r="632" spans="6:23" ht="12.75">
      <c r="F632" s="257"/>
      <c r="J632" s="24"/>
      <c r="T632" s="474"/>
      <c r="U632" s="35"/>
      <c r="V632" s="35"/>
      <c r="W632" s="35"/>
    </row>
    <row r="633" spans="6:23" ht="12.75">
      <c r="F633" s="257"/>
      <c r="J633" s="24"/>
      <c r="T633" s="474"/>
      <c r="U633" s="35"/>
      <c r="V633" s="35"/>
      <c r="W633" s="35"/>
    </row>
    <row r="634" spans="6:10" ht="12.75">
      <c r="F634" s="257"/>
      <c r="J634" s="24"/>
    </row>
    <row r="635" spans="6:10" ht="12.75">
      <c r="F635" s="257"/>
      <c r="J635" s="24"/>
    </row>
    <row r="636" spans="6:10" ht="12.75">
      <c r="F636" s="257"/>
      <c r="J636" s="24"/>
    </row>
    <row r="637" spans="6:10" ht="12.75">
      <c r="F637" s="257"/>
      <c r="J637" s="24"/>
    </row>
    <row r="638" spans="6:10" ht="12.75">
      <c r="F638" s="257"/>
      <c r="J638" s="24"/>
    </row>
    <row r="639" spans="6:10" ht="12.75">
      <c r="F639" s="257"/>
      <c r="J639" s="24"/>
    </row>
    <row r="640" spans="6:10" ht="12.75">
      <c r="F640" s="257"/>
      <c r="J640" s="24"/>
    </row>
    <row r="641" spans="6:10" ht="12.75">
      <c r="F641" s="257"/>
      <c r="J641" s="24"/>
    </row>
    <row r="642" spans="6:10" ht="12.75">
      <c r="F642" s="257"/>
      <c r="J642" s="24"/>
    </row>
    <row r="643" spans="6:10" ht="12.75">
      <c r="F643" s="257"/>
      <c r="J643" s="24"/>
    </row>
    <row r="644" spans="6:10" ht="12.75">
      <c r="F644" s="257"/>
      <c r="J644" s="24"/>
    </row>
    <row r="645" spans="6:10" ht="12.75">
      <c r="F645" s="257"/>
      <c r="J645" s="24"/>
    </row>
    <row r="646" spans="6:10" ht="12.75">
      <c r="F646" s="257"/>
      <c r="J646" s="24"/>
    </row>
    <row r="647" spans="6:10" ht="12.75">
      <c r="F647" s="257"/>
      <c r="J647" s="24"/>
    </row>
    <row r="648" spans="6:10" ht="12.75">
      <c r="F648" s="257"/>
      <c r="J648" s="24"/>
    </row>
    <row r="649" spans="6:10" ht="12.75">
      <c r="F649" s="257"/>
      <c r="J649" s="24"/>
    </row>
    <row r="650" spans="6:10" ht="12.75">
      <c r="F650" s="257"/>
      <c r="J650" s="24"/>
    </row>
    <row r="651" spans="6:10" ht="12.75">
      <c r="F651" s="257"/>
      <c r="J651" s="24"/>
    </row>
    <row r="652" spans="6:10" ht="12.75">
      <c r="F652" s="257"/>
      <c r="J652" s="24"/>
    </row>
    <row r="653" spans="6:10" ht="12.75">
      <c r="F653" s="257"/>
      <c r="J653" s="24"/>
    </row>
    <row r="654" spans="6:10" ht="12.75">
      <c r="F654" s="257"/>
      <c r="J654" s="24"/>
    </row>
    <row r="655" spans="6:10" ht="12.75">
      <c r="F655" s="257"/>
      <c r="J655" s="24"/>
    </row>
    <row r="656" spans="6:10" ht="12.75">
      <c r="F656" s="257"/>
      <c r="J656" s="24"/>
    </row>
    <row r="657" spans="6:10" ht="12.75">
      <c r="F657" s="257"/>
      <c r="J657" s="24"/>
    </row>
    <row r="658" spans="6:10" ht="12.75">
      <c r="F658" s="257"/>
      <c r="J658" s="24"/>
    </row>
    <row r="659" spans="6:10" ht="12.75">
      <c r="F659" s="257"/>
      <c r="J659" s="24"/>
    </row>
    <row r="660" spans="6:10" ht="12.75">
      <c r="F660" s="257"/>
      <c r="J660" s="24"/>
    </row>
    <row r="661" spans="6:10" ht="12.75">
      <c r="F661" s="257"/>
      <c r="J661" s="24"/>
    </row>
    <row r="662" spans="6:10" ht="12.75">
      <c r="F662" s="257"/>
      <c r="J662" s="24"/>
    </row>
    <row r="663" spans="6:10" ht="12.75">
      <c r="F663" s="257"/>
      <c r="J663" s="24"/>
    </row>
    <row r="664" spans="6:10" ht="12.75">
      <c r="F664" s="257"/>
      <c r="J664" s="24"/>
    </row>
    <row r="665" spans="6:10" ht="12.75">
      <c r="F665" s="257"/>
      <c r="J665" s="24"/>
    </row>
    <row r="666" spans="6:10" ht="12.75">
      <c r="F666" s="257"/>
      <c r="J666" s="24"/>
    </row>
    <row r="667" spans="6:10" ht="12.75">
      <c r="F667" s="257"/>
      <c r="J667" s="24"/>
    </row>
    <row r="668" spans="6:10" ht="12.75">
      <c r="F668" s="257"/>
      <c r="J668" s="24"/>
    </row>
    <row r="669" spans="6:10" ht="12.75">
      <c r="F669" s="257"/>
      <c r="J669" s="24"/>
    </row>
    <row r="670" spans="6:10" ht="12.75">
      <c r="F670" s="257"/>
      <c r="J670" s="24"/>
    </row>
    <row r="671" spans="6:10" ht="12.75">
      <c r="F671" s="257"/>
      <c r="J671" s="24"/>
    </row>
    <row r="672" spans="6:10" ht="12.75">
      <c r="F672" s="257"/>
      <c r="J672" s="24"/>
    </row>
    <row r="673" spans="6:10" ht="12.75">
      <c r="F673" s="257"/>
      <c r="J673" s="24"/>
    </row>
    <row r="674" spans="6:10" ht="12.75">
      <c r="F674" s="257"/>
      <c r="J674" s="24"/>
    </row>
    <row r="675" spans="6:10" ht="12.75">
      <c r="F675" s="257"/>
      <c r="J675" s="24"/>
    </row>
    <row r="676" spans="6:10" ht="12.75">
      <c r="F676" s="257"/>
      <c r="J676" s="24"/>
    </row>
    <row r="677" spans="6:10" ht="12.75">
      <c r="F677" s="257"/>
      <c r="J677" s="24"/>
    </row>
    <row r="678" spans="6:10" ht="12.75">
      <c r="F678" s="257"/>
      <c r="J678" s="24"/>
    </row>
    <row r="679" spans="6:10" ht="12.75">
      <c r="F679" s="257"/>
      <c r="J679" s="24"/>
    </row>
    <row r="680" spans="6:10" ht="12.75">
      <c r="F680" s="257"/>
      <c r="J680" s="24"/>
    </row>
    <row r="681" spans="6:10" ht="12.75">
      <c r="F681" s="257"/>
      <c r="J681" s="24"/>
    </row>
    <row r="682" spans="6:10" ht="12.75">
      <c r="F682" s="257"/>
      <c r="J682" s="24"/>
    </row>
    <row r="683" spans="6:10" ht="12.75">
      <c r="F683" s="257"/>
      <c r="J683" s="24"/>
    </row>
    <row r="684" spans="6:10" ht="12.75">
      <c r="F684" s="257"/>
      <c r="J684" s="24"/>
    </row>
    <row r="685" spans="6:10" ht="12.75">
      <c r="F685" s="257"/>
      <c r="J685" s="24"/>
    </row>
    <row r="686" spans="6:10" ht="12.75">
      <c r="F686" s="257"/>
      <c r="J686" s="24"/>
    </row>
    <row r="687" spans="6:10" ht="12.75">
      <c r="F687" s="257"/>
      <c r="J687" s="24"/>
    </row>
    <row r="688" spans="6:10" ht="12.75">
      <c r="F688" s="257"/>
      <c r="J688" s="24"/>
    </row>
    <row r="689" spans="6:10" ht="12.75">
      <c r="F689" s="257"/>
      <c r="J689" s="24"/>
    </row>
    <row r="690" spans="6:10" ht="12.75">
      <c r="F690" s="257"/>
      <c r="J690" s="24"/>
    </row>
    <row r="691" spans="6:10" ht="12.75">
      <c r="F691" s="257"/>
      <c r="J691" s="24"/>
    </row>
    <row r="692" spans="6:10" ht="12.75">
      <c r="F692" s="257"/>
      <c r="J692" s="24"/>
    </row>
    <row r="693" spans="6:10" ht="12.75">
      <c r="F693" s="257"/>
      <c r="J693" s="24"/>
    </row>
    <row r="694" spans="6:10" ht="12.75">
      <c r="F694" s="257"/>
      <c r="J694" s="24"/>
    </row>
    <row r="695" spans="6:10" ht="12.75">
      <c r="F695" s="257"/>
      <c r="J695" s="24"/>
    </row>
    <row r="696" spans="6:10" ht="12.75">
      <c r="F696" s="257"/>
      <c r="J696" s="24"/>
    </row>
    <row r="697" spans="6:10" ht="12.75">
      <c r="F697" s="257"/>
      <c r="J697" s="24"/>
    </row>
    <row r="698" spans="6:10" ht="12.75">
      <c r="F698" s="257"/>
      <c r="J698" s="24"/>
    </row>
    <row r="699" spans="6:10" ht="12.75">
      <c r="F699" s="257"/>
      <c r="J699" s="24"/>
    </row>
    <row r="700" spans="6:10" ht="12.75">
      <c r="F700" s="257"/>
      <c r="J700" s="24"/>
    </row>
    <row r="701" spans="6:10" ht="12.75">
      <c r="F701" s="257"/>
      <c r="J701" s="24"/>
    </row>
    <row r="702" spans="6:10" ht="12.75">
      <c r="F702" s="257"/>
      <c r="J702" s="24"/>
    </row>
    <row r="703" spans="6:10" ht="12.75">
      <c r="F703" s="257"/>
      <c r="J703" s="24"/>
    </row>
    <row r="704" spans="6:10" ht="12.75">
      <c r="F704" s="257"/>
      <c r="J704" s="24"/>
    </row>
    <row r="705" spans="6:10" ht="12.75">
      <c r="F705" s="257"/>
      <c r="J705" s="24"/>
    </row>
    <row r="706" spans="6:10" ht="12.75">
      <c r="F706" s="257"/>
      <c r="J706" s="24"/>
    </row>
    <row r="707" spans="6:10" ht="12.75">
      <c r="F707" s="257"/>
      <c r="J707" s="24"/>
    </row>
    <row r="708" spans="6:10" ht="12.75">
      <c r="F708" s="257"/>
      <c r="J708" s="24"/>
    </row>
    <row r="709" spans="6:10" ht="12.75">
      <c r="F709" s="257"/>
      <c r="J709" s="24"/>
    </row>
    <row r="710" spans="6:10" ht="12.75">
      <c r="F710" s="257"/>
      <c r="J710" s="24"/>
    </row>
    <row r="711" spans="6:10" ht="12.75">
      <c r="F711" s="257"/>
      <c r="J711" s="24"/>
    </row>
    <row r="712" spans="6:10" ht="12.75">
      <c r="F712" s="257"/>
      <c r="J712" s="24"/>
    </row>
    <row r="713" spans="6:10" ht="12.75">
      <c r="F713" s="257"/>
      <c r="J713" s="24"/>
    </row>
    <row r="714" spans="6:10" ht="12.75">
      <c r="F714" s="257"/>
      <c r="J714" s="24"/>
    </row>
    <row r="715" spans="6:10" ht="12.75">
      <c r="F715" s="257"/>
      <c r="J715" s="24"/>
    </row>
    <row r="716" spans="6:10" ht="12.75">
      <c r="F716" s="257"/>
      <c r="J716" s="24"/>
    </row>
    <row r="717" spans="6:10" ht="12.75">
      <c r="F717" s="257"/>
      <c r="J717" s="24"/>
    </row>
    <row r="718" spans="6:10" ht="12.75">
      <c r="F718" s="257"/>
      <c r="J718" s="24"/>
    </row>
    <row r="719" spans="6:10" ht="12.75">
      <c r="F719" s="257"/>
      <c r="J719" s="24"/>
    </row>
    <row r="720" spans="6:10" ht="12.75">
      <c r="F720" s="257"/>
      <c r="J720" s="24"/>
    </row>
    <row r="721" spans="6:10" ht="12.75">
      <c r="F721" s="257"/>
      <c r="J721" s="24"/>
    </row>
    <row r="722" spans="6:10" ht="12.75">
      <c r="F722" s="257"/>
      <c r="J722" s="24"/>
    </row>
    <row r="723" spans="6:10" ht="12.75">
      <c r="F723" s="257"/>
      <c r="J723" s="24"/>
    </row>
    <row r="724" spans="6:10" ht="12.75">
      <c r="F724" s="257"/>
      <c r="J724" s="24"/>
    </row>
    <row r="725" spans="6:10" ht="12.75">
      <c r="F725" s="257"/>
      <c r="J725" s="24"/>
    </row>
    <row r="726" spans="6:10" ht="12.75">
      <c r="F726" s="257"/>
      <c r="J726" s="24"/>
    </row>
    <row r="727" spans="6:10" ht="12.75">
      <c r="F727" s="257"/>
      <c r="J727" s="24"/>
    </row>
    <row r="728" spans="6:10" ht="12.75">
      <c r="F728" s="257"/>
      <c r="J728" s="24"/>
    </row>
    <row r="729" spans="6:10" ht="12.75">
      <c r="F729" s="257"/>
      <c r="J729" s="24"/>
    </row>
    <row r="730" spans="6:10" ht="12.75">
      <c r="F730" s="257"/>
      <c r="J730" s="24"/>
    </row>
    <row r="731" spans="6:10" ht="12.75">
      <c r="F731" s="257"/>
      <c r="J731" s="24"/>
    </row>
    <row r="732" spans="6:10" ht="12.75">
      <c r="F732" s="257"/>
      <c r="J732" s="24"/>
    </row>
    <row r="733" spans="6:10" ht="12.75">
      <c r="F733" s="257"/>
      <c r="J733" s="24"/>
    </row>
    <row r="734" spans="6:10" ht="12.75">
      <c r="F734" s="257"/>
      <c r="J734" s="24"/>
    </row>
    <row r="735" spans="6:10" ht="12.75">
      <c r="F735" s="257"/>
      <c r="J735" s="24"/>
    </row>
    <row r="736" spans="6:10" ht="12.75">
      <c r="F736" s="257"/>
      <c r="J736" s="24"/>
    </row>
    <row r="737" spans="6:10" ht="12.75">
      <c r="F737" s="257"/>
      <c r="J737" s="24"/>
    </row>
    <row r="738" spans="6:10" ht="12.75">
      <c r="F738" s="257"/>
      <c r="J738" s="24"/>
    </row>
    <row r="739" spans="6:10" ht="12.75">
      <c r="F739" s="257"/>
      <c r="J739" s="24"/>
    </row>
    <row r="740" spans="6:10" ht="12.75">
      <c r="F740" s="257"/>
      <c r="J740" s="24"/>
    </row>
    <row r="741" spans="6:10" ht="12.75">
      <c r="F741" s="257"/>
      <c r="J741" s="24"/>
    </row>
    <row r="742" spans="6:10" ht="12.75">
      <c r="F742" s="257"/>
      <c r="J742" s="24"/>
    </row>
    <row r="743" spans="6:10" ht="12.75">
      <c r="F743" s="257"/>
      <c r="J743" s="24"/>
    </row>
    <row r="744" spans="6:10" ht="12.75">
      <c r="F744" s="257"/>
      <c r="J744" s="24"/>
    </row>
    <row r="745" spans="6:10" ht="12.75">
      <c r="F745" s="257"/>
      <c r="J745" s="24"/>
    </row>
    <row r="746" spans="6:10" ht="12.75">
      <c r="F746" s="257"/>
      <c r="J746" s="24"/>
    </row>
    <row r="747" spans="6:10" ht="12.75">
      <c r="F747" s="257"/>
      <c r="J747" s="24"/>
    </row>
    <row r="748" spans="6:10" ht="12.75">
      <c r="F748" s="257"/>
      <c r="J748" s="24"/>
    </row>
    <row r="749" spans="6:10" ht="12.75">
      <c r="F749" s="257"/>
      <c r="J749" s="24"/>
    </row>
    <row r="750" spans="6:10" ht="12.75">
      <c r="F750" s="257"/>
      <c r="J750" s="24"/>
    </row>
    <row r="751" spans="6:10" ht="12.75">
      <c r="F751" s="257"/>
      <c r="J751" s="24"/>
    </row>
    <row r="752" spans="6:10" ht="12.75">
      <c r="F752" s="257"/>
      <c r="J752" s="24"/>
    </row>
    <row r="753" spans="6:10" ht="12.75">
      <c r="F753" s="257"/>
      <c r="J753" s="24"/>
    </row>
    <row r="754" spans="6:10" ht="12.75">
      <c r="F754" s="257"/>
      <c r="J754" s="24"/>
    </row>
    <row r="755" spans="6:10" ht="12.75">
      <c r="F755" s="257"/>
      <c r="J755" s="24"/>
    </row>
    <row r="756" spans="6:10" ht="12.75">
      <c r="F756" s="257"/>
      <c r="J756" s="24"/>
    </row>
    <row r="757" ht="12.75">
      <c r="J757" s="24"/>
    </row>
    <row r="758" ht="12.75">
      <c r="J758" s="24"/>
    </row>
    <row r="759" ht="12.75">
      <c r="J759" s="24"/>
    </row>
    <row r="760" ht="12.75">
      <c r="J760" s="24"/>
    </row>
    <row r="761" ht="12.75">
      <c r="J761" s="24"/>
    </row>
    <row r="762" ht="12.75">
      <c r="J762" s="24"/>
    </row>
    <row r="763" ht="12.75">
      <c r="J763" s="24"/>
    </row>
    <row r="764" ht="12.75">
      <c r="J764" s="24"/>
    </row>
    <row r="765" ht="12.75">
      <c r="J765" s="24"/>
    </row>
    <row r="766" ht="12.75">
      <c r="J766" s="24"/>
    </row>
    <row r="767" ht="12.75">
      <c r="J767" s="24"/>
    </row>
    <row r="768" ht="12.75">
      <c r="J768" s="24"/>
    </row>
    <row r="769" ht="12.75">
      <c r="J769" s="24"/>
    </row>
    <row r="770" ht="12.75">
      <c r="J770" s="24"/>
    </row>
    <row r="771" ht="12.75">
      <c r="J771" s="24"/>
    </row>
    <row r="772" ht="12.75">
      <c r="J772" s="24"/>
    </row>
    <row r="773" ht="12.75">
      <c r="J773" s="24"/>
    </row>
    <row r="774" ht="12.75">
      <c r="J774" s="24"/>
    </row>
    <row r="775" ht="12.75">
      <c r="J775" s="24"/>
    </row>
    <row r="776" ht="12.75">
      <c r="J776" s="24"/>
    </row>
    <row r="777" ht="12.75">
      <c r="J777" s="24"/>
    </row>
    <row r="778" ht="12.75">
      <c r="J778" s="24"/>
    </row>
    <row r="779" ht="12.75">
      <c r="J779" s="24"/>
    </row>
    <row r="780" ht="12.75">
      <c r="J780" s="24"/>
    </row>
    <row r="781" ht="12.75">
      <c r="J781" s="24"/>
    </row>
    <row r="782" ht="12.75">
      <c r="J782" s="24"/>
    </row>
    <row r="783" ht="12.75">
      <c r="J783" s="24"/>
    </row>
    <row r="784" ht="12.75">
      <c r="J784" s="24"/>
    </row>
    <row r="785" ht="12.75">
      <c r="J785" s="24"/>
    </row>
    <row r="786" ht="12.75">
      <c r="J786" s="24"/>
    </row>
    <row r="787" ht="12.75">
      <c r="J787" s="24"/>
    </row>
    <row r="788" ht="12.75">
      <c r="J788" s="24"/>
    </row>
    <row r="789" ht="12.75">
      <c r="J789" s="24"/>
    </row>
    <row r="790" ht="12.75">
      <c r="J790" s="24"/>
    </row>
    <row r="791" ht="12.75">
      <c r="J791" s="24"/>
    </row>
    <row r="792" ht="12.75">
      <c r="J792" s="24"/>
    </row>
    <row r="793" ht="12.75">
      <c r="J793" s="24"/>
    </row>
    <row r="794" ht="12.75">
      <c r="J794" s="24"/>
    </row>
    <row r="795" ht="12.75">
      <c r="J795" s="24"/>
    </row>
    <row r="796" ht="12.75">
      <c r="J796" s="24"/>
    </row>
    <row r="797" ht="12.75">
      <c r="J797" s="24"/>
    </row>
    <row r="798" ht="12.75">
      <c r="J798" s="24"/>
    </row>
    <row r="799" ht="12.75">
      <c r="J799" s="24"/>
    </row>
    <row r="800" ht="12.75">
      <c r="J800" s="24"/>
    </row>
    <row r="801" ht="12.75">
      <c r="J801" s="24"/>
    </row>
    <row r="802" ht="12.75">
      <c r="J802" s="24"/>
    </row>
    <row r="803" ht="12.75">
      <c r="J803" s="24"/>
    </row>
    <row r="804" ht="12.75">
      <c r="J804" s="24"/>
    </row>
    <row r="805" ht="12.75">
      <c r="J805" s="24"/>
    </row>
    <row r="806" ht="12.75">
      <c r="J806" s="24"/>
    </row>
    <row r="807" ht="12.75">
      <c r="J807" s="24"/>
    </row>
    <row r="808" ht="12.75">
      <c r="J808" s="24"/>
    </row>
    <row r="809" ht="12.75">
      <c r="J809" s="24"/>
    </row>
    <row r="810" ht="12.75">
      <c r="J810" s="24"/>
    </row>
    <row r="811" ht="12.75">
      <c r="J811" s="24"/>
    </row>
    <row r="812" ht="12.75">
      <c r="J812" s="24"/>
    </row>
    <row r="813" ht="12.75">
      <c r="J813" s="24"/>
    </row>
    <row r="814" ht="12.75">
      <c r="J814" s="24"/>
    </row>
    <row r="815" ht="12.75">
      <c r="J815" s="24"/>
    </row>
    <row r="816" ht="12.75">
      <c r="J816" s="24"/>
    </row>
    <row r="817" ht="12.75">
      <c r="J817" s="24"/>
    </row>
    <row r="818" ht="12.75">
      <c r="J818" s="24"/>
    </row>
    <row r="819" ht="12.75">
      <c r="J819" s="24"/>
    </row>
    <row r="820" ht="12.75">
      <c r="J820" s="24"/>
    </row>
    <row r="821" ht="12.75">
      <c r="J821" s="24"/>
    </row>
    <row r="822" ht="12.75">
      <c r="J822" s="24"/>
    </row>
    <row r="823" ht="12.75">
      <c r="J823" s="24"/>
    </row>
    <row r="824" ht="12.75">
      <c r="J824" s="24"/>
    </row>
    <row r="825" ht="12.75">
      <c r="J825" s="24"/>
    </row>
    <row r="826" ht="12.75">
      <c r="J826" s="24"/>
    </row>
    <row r="827" ht="12.75">
      <c r="J827" s="24"/>
    </row>
    <row r="828" ht="12.75">
      <c r="J828" s="24"/>
    </row>
    <row r="829" ht="12.75">
      <c r="J829" s="24"/>
    </row>
    <row r="830" ht="12.75">
      <c r="J830" s="24"/>
    </row>
    <row r="831" ht="12.75">
      <c r="J831" s="24"/>
    </row>
    <row r="832" ht="12.75">
      <c r="J832" s="24"/>
    </row>
    <row r="833" ht="12.75">
      <c r="J833" s="24"/>
    </row>
    <row r="834" ht="12.75">
      <c r="J834" s="24"/>
    </row>
    <row r="835" ht="12.75">
      <c r="J835" s="24"/>
    </row>
    <row r="836" ht="12.75">
      <c r="J836" s="24"/>
    </row>
    <row r="837" ht="12.75">
      <c r="J837" s="24"/>
    </row>
    <row r="838" ht="12.75">
      <c r="J838" s="24"/>
    </row>
    <row r="839" ht="12.75">
      <c r="J839" s="24"/>
    </row>
    <row r="840" ht="12.75">
      <c r="J840" s="24"/>
    </row>
    <row r="841" ht="12.75">
      <c r="J841" s="24"/>
    </row>
    <row r="842" ht="12.75">
      <c r="J842" s="24"/>
    </row>
    <row r="843" ht="12.75">
      <c r="J843" s="24"/>
    </row>
    <row r="844" ht="12.75">
      <c r="J844" s="24"/>
    </row>
    <row r="845" ht="12.75">
      <c r="J845" s="24"/>
    </row>
    <row r="846" ht="12.75">
      <c r="J846" s="24"/>
    </row>
    <row r="847" ht="12.75">
      <c r="J847" s="24"/>
    </row>
    <row r="848" ht="12.75">
      <c r="J848" s="24"/>
    </row>
    <row r="849" ht="12.75">
      <c r="J849" s="24"/>
    </row>
    <row r="850" ht="12.75">
      <c r="J850" s="24"/>
    </row>
    <row r="851" ht="12.75">
      <c r="J851" s="24"/>
    </row>
    <row r="852" ht="12.75">
      <c r="J852" s="24"/>
    </row>
    <row r="853" ht="12.75">
      <c r="J853" s="24"/>
    </row>
    <row r="854" ht="12.75">
      <c r="J854" s="24"/>
    </row>
    <row r="855" ht="12.75">
      <c r="J855" s="24"/>
    </row>
    <row r="856" ht="12.75">
      <c r="J856" s="24"/>
    </row>
    <row r="857" ht="12.75">
      <c r="J857" s="24"/>
    </row>
    <row r="858" ht="12.75">
      <c r="J858" s="24"/>
    </row>
    <row r="859" ht="12.75">
      <c r="J859" s="24"/>
    </row>
    <row r="860" ht="12.75">
      <c r="J860" s="24"/>
    </row>
    <row r="861" ht="12.75">
      <c r="J861" s="24"/>
    </row>
    <row r="862" ht="12.75">
      <c r="J862" s="24"/>
    </row>
    <row r="863" ht="12.75">
      <c r="J863" s="24"/>
    </row>
    <row r="864" ht="12.75">
      <c r="J864" s="24"/>
    </row>
    <row r="865" ht="12.75">
      <c r="J865" s="24"/>
    </row>
    <row r="866" ht="12.75">
      <c r="J866" s="24"/>
    </row>
    <row r="867" ht="12.75">
      <c r="J867" s="24"/>
    </row>
    <row r="868" ht="12.75">
      <c r="J868" s="24"/>
    </row>
    <row r="869" ht="12.75">
      <c r="J869" s="24"/>
    </row>
    <row r="870" ht="12.75">
      <c r="J870" s="24"/>
    </row>
    <row r="871" ht="12.75">
      <c r="J871" s="24"/>
    </row>
    <row r="872" ht="12.75">
      <c r="J872" s="24"/>
    </row>
    <row r="873" ht="12.75">
      <c r="J873" s="24"/>
    </row>
    <row r="874" ht="12.75">
      <c r="J874" s="24"/>
    </row>
    <row r="875" ht="12.75">
      <c r="J875" s="24"/>
    </row>
    <row r="876" ht="12.75">
      <c r="J876" s="24"/>
    </row>
    <row r="877" ht="12.75">
      <c r="J877" s="24"/>
    </row>
    <row r="878" ht="12.75">
      <c r="J878" s="24"/>
    </row>
    <row r="879" ht="12.75">
      <c r="J879" s="24"/>
    </row>
    <row r="880" ht="12.75">
      <c r="J880" s="24"/>
    </row>
    <row r="881" ht="12.75">
      <c r="J881" s="24"/>
    </row>
    <row r="882" ht="12.75">
      <c r="J882" s="24"/>
    </row>
    <row r="883" ht="12.75">
      <c r="J883" s="24"/>
    </row>
    <row r="884" ht="12.75">
      <c r="J884" s="24"/>
    </row>
    <row r="885" ht="12.75">
      <c r="J885" s="24"/>
    </row>
    <row r="886" ht="12.75">
      <c r="J886" s="24"/>
    </row>
    <row r="887" ht="12.75">
      <c r="J887" s="24"/>
    </row>
    <row r="888" ht="12.75">
      <c r="J888" s="24"/>
    </row>
    <row r="889" ht="12.75">
      <c r="J889" s="24"/>
    </row>
    <row r="890" ht="12.75">
      <c r="J890" s="24"/>
    </row>
    <row r="891" ht="12.75">
      <c r="J891" s="24"/>
    </row>
    <row r="892" ht="12.75">
      <c r="J892" s="24"/>
    </row>
    <row r="893" ht="12.75">
      <c r="J893" s="24"/>
    </row>
    <row r="894" ht="12.75">
      <c r="J894" s="24"/>
    </row>
    <row r="895" ht="12.75">
      <c r="J895" s="24"/>
    </row>
    <row r="896" ht="12.75">
      <c r="J896" s="24"/>
    </row>
    <row r="897" ht="12.75">
      <c r="J897" s="24"/>
    </row>
    <row r="898" ht="12.75">
      <c r="J898" s="24"/>
    </row>
    <row r="899" ht="12.75">
      <c r="J899" s="24"/>
    </row>
    <row r="900" ht="12.75">
      <c r="J900" s="24"/>
    </row>
    <row r="901" ht="12.75">
      <c r="J901" s="24"/>
    </row>
    <row r="902" ht="12.75">
      <c r="J902" s="24"/>
    </row>
    <row r="903" ht="12.75">
      <c r="J903" s="24"/>
    </row>
    <row r="904" ht="12.75">
      <c r="J904" s="24"/>
    </row>
    <row r="905" ht="12.75">
      <c r="J905" s="24"/>
    </row>
    <row r="906" ht="12.75">
      <c r="J906" s="24"/>
    </row>
    <row r="907" ht="12.75">
      <c r="J907" s="24"/>
    </row>
    <row r="908" ht="12.75">
      <c r="J908" s="24"/>
    </row>
    <row r="909" ht="12.75">
      <c r="J909" s="24"/>
    </row>
    <row r="910" ht="12.75">
      <c r="J910" s="24"/>
    </row>
    <row r="911" ht="12.75">
      <c r="J911" s="24"/>
    </row>
    <row r="912" ht="12.75">
      <c r="J912" s="24"/>
    </row>
    <row r="913" ht="12.75">
      <c r="J913" s="24"/>
    </row>
    <row r="914" ht="12.75">
      <c r="J914" s="24"/>
    </row>
    <row r="915" ht="12.75">
      <c r="J915" s="24"/>
    </row>
    <row r="916" ht="12.75">
      <c r="J916" s="24"/>
    </row>
    <row r="917" ht="12.75">
      <c r="J917" s="24"/>
    </row>
    <row r="918" ht="12.75">
      <c r="J918" s="24"/>
    </row>
    <row r="919" ht="12.75">
      <c r="J919" s="24"/>
    </row>
    <row r="920" ht="12.75">
      <c r="J920" s="24"/>
    </row>
    <row r="921" ht="12.75">
      <c r="J921" s="24"/>
    </row>
    <row r="922" ht="12.75">
      <c r="J922" s="24"/>
    </row>
    <row r="923" ht="12.75">
      <c r="J923" s="24"/>
    </row>
    <row r="924" ht="12.75">
      <c r="J924" s="24"/>
    </row>
    <row r="925" ht="12.75">
      <c r="J925" s="24"/>
    </row>
    <row r="926" ht="12.75">
      <c r="J926" s="24"/>
    </row>
    <row r="927" ht="12.75">
      <c r="J927" s="24"/>
    </row>
    <row r="928" ht="12.75">
      <c r="J928" s="24"/>
    </row>
    <row r="929" ht="12.75">
      <c r="J929" s="24"/>
    </row>
  </sheetData>
  <sheetProtection/>
  <mergeCells count="1">
    <mergeCell ref="E1:F1"/>
  </mergeCells>
  <printOptions horizontalCentered="1"/>
  <pageMargins left="0.3937007874015748" right="0.3937007874015748" top="1.1811023622047245" bottom="0.5905511811023623" header="0.3937007874015748" footer="0"/>
  <pageSetup fitToWidth="2" fitToHeight="1" horizontalDpi="600" verticalDpi="600" orientation="landscape" paperSize="9" scale="33" r:id="rId1"/>
  <headerFooter alignWithMargins="0">
    <oddHeader>&amp;LI. MUNICIPALIDAD DE ÑUÑOA
DIRECCION DE OBRAS MUNICIPALES
DEPARTAMENTO DE INFORMATICA Y CATASTRO&amp;CLISTADO MAESTRO DE PERMISOS
DE EDIFICACION (O.N.)&amp;RPERIODO: 2017</oddHeader>
    <oddFooter>&amp;L&amp;F&amp;C&amp;P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J10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28125" style="220" bestFit="1" customWidth="1"/>
    <col min="2" max="2" width="5.421875" style="40" customWidth="1"/>
    <col min="3" max="3" width="10.140625" style="1" bestFit="1" customWidth="1"/>
    <col min="4" max="4" width="5.00390625" style="246" bestFit="1" customWidth="1"/>
    <col min="5" max="5" width="36.8515625" style="66" bestFit="1" customWidth="1"/>
    <col min="6" max="6" width="12.8515625" style="24" bestFit="1" customWidth="1"/>
    <col min="7" max="9" width="12.7109375" style="1" customWidth="1"/>
    <col min="10" max="10" width="7.28125" style="1" customWidth="1"/>
    <col min="11" max="11" width="18.7109375" style="24" bestFit="1" customWidth="1"/>
    <col min="12" max="12" width="69.140625" style="1" bestFit="1" customWidth="1"/>
    <col min="13" max="13" width="14.140625" style="40" bestFit="1" customWidth="1"/>
    <col min="14" max="14" width="17.140625" style="40" bestFit="1" customWidth="1"/>
    <col min="15" max="15" width="76.8515625" style="1" customWidth="1"/>
    <col min="16" max="16" width="79.00390625" style="56" bestFit="1" customWidth="1"/>
    <col min="17" max="17" width="71.00390625" style="57" bestFit="1" customWidth="1"/>
    <col min="18" max="18" width="50.00390625" style="1" bestFit="1" customWidth="1"/>
    <col min="19" max="19" width="9.7109375" style="156" bestFit="1" customWidth="1"/>
    <col min="20" max="16384" width="11.421875" style="35" customWidth="1"/>
  </cols>
  <sheetData>
    <row r="1" spans="1:19" ht="12.75">
      <c r="A1" s="314" t="s">
        <v>10</v>
      </c>
      <c r="B1" s="325" t="s">
        <v>13</v>
      </c>
      <c r="C1" s="325" t="s">
        <v>17</v>
      </c>
      <c r="D1" s="462" t="s">
        <v>5</v>
      </c>
      <c r="E1" s="463"/>
      <c r="F1" s="332" t="s">
        <v>34</v>
      </c>
      <c r="G1" s="332" t="s">
        <v>35</v>
      </c>
      <c r="H1" s="332" t="s">
        <v>22</v>
      </c>
      <c r="I1" s="332" t="s">
        <v>1</v>
      </c>
      <c r="J1" s="325" t="s">
        <v>23</v>
      </c>
      <c r="K1" s="357" t="s">
        <v>24</v>
      </c>
      <c r="L1" s="325" t="s">
        <v>20</v>
      </c>
      <c r="M1" s="325" t="s">
        <v>25</v>
      </c>
      <c r="N1" s="325" t="s">
        <v>25</v>
      </c>
      <c r="O1" s="325" t="s">
        <v>19</v>
      </c>
      <c r="P1" s="340" t="s">
        <v>32</v>
      </c>
      <c r="Q1" s="340" t="s">
        <v>0</v>
      </c>
      <c r="R1" s="345" t="s">
        <v>25</v>
      </c>
      <c r="S1" s="360" t="s">
        <v>42</v>
      </c>
    </row>
    <row r="2" spans="1:19" ht="13.5" thickBot="1">
      <c r="A2" s="315" t="s">
        <v>25</v>
      </c>
      <c r="B2" s="326"/>
      <c r="C2" s="327"/>
      <c r="D2" s="352" t="s">
        <v>55</v>
      </c>
      <c r="E2" s="353" t="s">
        <v>56</v>
      </c>
      <c r="F2" s="333" t="s">
        <v>28</v>
      </c>
      <c r="G2" s="333" t="s">
        <v>28</v>
      </c>
      <c r="H2" s="333" t="s">
        <v>28</v>
      </c>
      <c r="I2" s="333" t="s">
        <v>2</v>
      </c>
      <c r="J2" s="326" t="s">
        <v>29</v>
      </c>
      <c r="K2" s="358" t="s">
        <v>40</v>
      </c>
      <c r="L2" s="327"/>
      <c r="M2" s="326" t="s">
        <v>21</v>
      </c>
      <c r="N2" s="326" t="s">
        <v>41</v>
      </c>
      <c r="O2" s="326"/>
      <c r="P2" s="341"/>
      <c r="Q2" s="342"/>
      <c r="R2" s="326"/>
      <c r="S2" s="361"/>
    </row>
    <row r="3" spans="1:19" s="173" customFormat="1" ht="12.75">
      <c r="A3" s="348">
        <v>1</v>
      </c>
      <c r="B3" s="178" t="s">
        <v>45</v>
      </c>
      <c r="C3" s="349">
        <v>42740</v>
      </c>
      <c r="D3" s="350">
        <v>1019</v>
      </c>
      <c r="E3" s="351" t="s">
        <v>248</v>
      </c>
      <c r="F3" s="354">
        <v>10030.48</v>
      </c>
      <c r="G3" s="355"/>
      <c r="H3" s="355"/>
      <c r="I3" s="354">
        <v>2419.67</v>
      </c>
      <c r="J3" s="355"/>
      <c r="K3" s="356">
        <v>1046654</v>
      </c>
      <c r="L3" s="138" t="s">
        <v>102</v>
      </c>
      <c r="M3" s="126">
        <v>13</v>
      </c>
      <c r="N3" s="290" t="s">
        <v>867</v>
      </c>
      <c r="O3" s="362" t="s">
        <v>249</v>
      </c>
      <c r="P3" s="363" t="s">
        <v>250</v>
      </c>
      <c r="Q3" s="359" t="s">
        <v>251</v>
      </c>
      <c r="R3" s="321" t="s">
        <v>253</v>
      </c>
      <c r="S3" s="126" t="s">
        <v>252</v>
      </c>
    </row>
    <row r="4" spans="1:19" s="173" customFormat="1" ht="12.75">
      <c r="A4" s="102">
        <v>2</v>
      </c>
      <c r="B4" s="73" t="s">
        <v>45</v>
      </c>
      <c r="C4" s="209">
        <v>42755</v>
      </c>
      <c r="D4" s="239">
        <v>4056</v>
      </c>
      <c r="E4" s="247" t="s">
        <v>254</v>
      </c>
      <c r="F4" s="208">
        <v>4538.29</v>
      </c>
      <c r="G4" s="82"/>
      <c r="H4" s="82"/>
      <c r="I4" s="208">
        <v>2038.6</v>
      </c>
      <c r="J4" s="82"/>
      <c r="K4" s="210">
        <v>446986</v>
      </c>
      <c r="L4" s="74" t="s">
        <v>102</v>
      </c>
      <c r="M4" s="84">
        <v>5</v>
      </c>
      <c r="N4" s="129" t="s">
        <v>868</v>
      </c>
      <c r="O4" s="160" t="s">
        <v>255</v>
      </c>
      <c r="P4" s="105" t="s">
        <v>289</v>
      </c>
      <c r="Q4" s="106" t="s">
        <v>256</v>
      </c>
      <c r="R4" s="83" t="s">
        <v>257</v>
      </c>
      <c r="S4" s="84" t="s">
        <v>258</v>
      </c>
    </row>
    <row r="5" spans="1:19" s="173" customFormat="1" ht="12.75">
      <c r="A5" s="102">
        <v>3</v>
      </c>
      <c r="B5" s="73" t="s">
        <v>45</v>
      </c>
      <c r="C5" s="209">
        <v>42755</v>
      </c>
      <c r="D5" s="239">
        <v>69</v>
      </c>
      <c r="E5" s="247" t="s">
        <v>259</v>
      </c>
      <c r="F5" s="208">
        <v>11684.36</v>
      </c>
      <c r="G5" s="82"/>
      <c r="H5" s="82"/>
      <c r="I5" s="208">
        <v>4387</v>
      </c>
      <c r="J5" s="82"/>
      <c r="K5" s="210">
        <v>1349919</v>
      </c>
      <c r="L5" s="74" t="s">
        <v>102</v>
      </c>
      <c r="M5" s="84">
        <v>7</v>
      </c>
      <c r="N5" s="129" t="s">
        <v>869</v>
      </c>
      <c r="O5" s="160" t="s">
        <v>260</v>
      </c>
      <c r="P5" s="105" t="s">
        <v>243</v>
      </c>
      <c r="Q5" s="106" t="s">
        <v>261</v>
      </c>
      <c r="R5" s="83" t="s">
        <v>286</v>
      </c>
      <c r="S5" s="84" t="s">
        <v>252</v>
      </c>
    </row>
    <row r="6" spans="1:19" s="173" customFormat="1" ht="12.75">
      <c r="A6" s="102">
        <v>4</v>
      </c>
      <c r="B6" s="73" t="s">
        <v>45</v>
      </c>
      <c r="C6" s="209">
        <v>42761</v>
      </c>
      <c r="D6" s="269">
        <v>1319</v>
      </c>
      <c r="E6" s="99" t="s">
        <v>262</v>
      </c>
      <c r="F6" s="210">
        <v>5909.06</v>
      </c>
      <c r="G6" s="82"/>
      <c r="H6" s="82"/>
      <c r="I6" s="4">
        <v>2207.3</v>
      </c>
      <c r="J6" s="82"/>
      <c r="K6" s="210">
        <v>581765</v>
      </c>
      <c r="L6" s="82" t="s">
        <v>102</v>
      </c>
      <c r="M6" s="84">
        <v>7</v>
      </c>
      <c r="N6" s="84" t="s">
        <v>870</v>
      </c>
      <c r="O6" s="82" t="s">
        <v>263</v>
      </c>
      <c r="P6" s="105" t="s">
        <v>264</v>
      </c>
      <c r="Q6" s="106" t="s">
        <v>265</v>
      </c>
      <c r="R6" s="83" t="s">
        <v>266</v>
      </c>
      <c r="S6" s="84" t="s">
        <v>252</v>
      </c>
    </row>
    <row r="7" spans="1:19" s="38" customFormat="1" ht="12.75">
      <c r="A7" s="22">
        <v>5</v>
      </c>
      <c r="B7" s="73" t="s">
        <v>45</v>
      </c>
      <c r="C7" s="3">
        <v>42761</v>
      </c>
      <c r="D7" s="270">
        <v>3000</v>
      </c>
      <c r="E7" s="313" t="s">
        <v>287</v>
      </c>
      <c r="F7" s="4">
        <v>27024.22</v>
      </c>
      <c r="G7" s="4"/>
      <c r="H7" s="4"/>
      <c r="I7" s="4">
        <v>6749.78</v>
      </c>
      <c r="J7" s="2"/>
      <c r="K7" s="4">
        <v>2585364</v>
      </c>
      <c r="L7" s="94" t="s">
        <v>102</v>
      </c>
      <c r="M7" s="93" t="s">
        <v>267</v>
      </c>
      <c r="N7" s="104" t="s">
        <v>871</v>
      </c>
      <c r="O7" s="135" t="s">
        <v>268</v>
      </c>
      <c r="P7" s="94" t="s">
        <v>269</v>
      </c>
      <c r="Q7" s="76" t="s">
        <v>270</v>
      </c>
      <c r="R7" s="71" t="s">
        <v>271</v>
      </c>
      <c r="S7" s="84" t="s">
        <v>252</v>
      </c>
    </row>
    <row r="8" spans="1:19" s="38" customFormat="1" ht="12.75">
      <c r="A8" s="22">
        <v>6</v>
      </c>
      <c r="B8" s="73" t="s">
        <v>45</v>
      </c>
      <c r="C8" s="3">
        <v>42761</v>
      </c>
      <c r="D8" s="270">
        <v>1032</v>
      </c>
      <c r="E8" s="194" t="s">
        <v>272</v>
      </c>
      <c r="F8" s="4">
        <v>4049.26</v>
      </c>
      <c r="G8" s="4"/>
      <c r="H8" s="4"/>
      <c r="I8" s="4">
        <v>1661</v>
      </c>
      <c r="J8" s="2"/>
      <c r="K8" s="4">
        <v>389522</v>
      </c>
      <c r="L8" s="94" t="s">
        <v>102</v>
      </c>
      <c r="M8" s="93" t="s">
        <v>273</v>
      </c>
      <c r="N8" s="104" t="s">
        <v>872</v>
      </c>
      <c r="O8" s="135" t="s">
        <v>940</v>
      </c>
      <c r="P8" s="94" t="s">
        <v>274</v>
      </c>
      <c r="Q8" s="76" t="s">
        <v>875</v>
      </c>
      <c r="R8" s="71" t="s">
        <v>275</v>
      </c>
      <c r="S8" s="84" t="s">
        <v>258</v>
      </c>
    </row>
    <row r="9" spans="1:19" s="38" customFormat="1" ht="12.75">
      <c r="A9" s="22">
        <v>7</v>
      </c>
      <c r="B9" s="73" t="s">
        <v>45</v>
      </c>
      <c r="C9" s="3">
        <v>42762</v>
      </c>
      <c r="D9" s="270">
        <v>471</v>
      </c>
      <c r="E9" s="194" t="s">
        <v>279</v>
      </c>
      <c r="F9" s="4">
        <v>53063.95</v>
      </c>
      <c r="G9" s="4"/>
      <c r="H9" s="4"/>
      <c r="I9" s="4">
        <v>12560</v>
      </c>
      <c r="J9" s="2"/>
      <c r="K9" s="4">
        <v>5349262</v>
      </c>
      <c r="L9" s="94" t="s">
        <v>102</v>
      </c>
      <c r="M9" s="93" t="s">
        <v>276</v>
      </c>
      <c r="N9" s="104" t="s">
        <v>866</v>
      </c>
      <c r="O9" s="135" t="s">
        <v>277</v>
      </c>
      <c r="P9" s="94" t="s">
        <v>288</v>
      </c>
      <c r="Q9" s="76" t="s">
        <v>823</v>
      </c>
      <c r="R9" s="71" t="s">
        <v>278</v>
      </c>
      <c r="S9" s="84" t="s">
        <v>252</v>
      </c>
    </row>
    <row r="10" spans="1:19" s="38" customFormat="1" ht="12.75">
      <c r="A10" s="22">
        <v>8</v>
      </c>
      <c r="B10" s="68" t="s">
        <v>45</v>
      </c>
      <c r="C10" s="3">
        <v>42767</v>
      </c>
      <c r="D10" s="270">
        <v>5150</v>
      </c>
      <c r="E10" s="194" t="s">
        <v>864</v>
      </c>
      <c r="F10" s="4">
        <v>8514.35</v>
      </c>
      <c r="G10" s="4"/>
      <c r="H10" s="4"/>
      <c r="I10" s="4">
        <v>2880</v>
      </c>
      <c r="J10" s="2"/>
      <c r="K10" s="4">
        <v>590415</v>
      </c>
      <c r="L10" s="94" t="s">
        <v>102</v>
      </c>
      <c r="M10" s="93" t="s">
        <v>273</v>
      </c>
      <c r="N10" s="104" t="s">
        <v>865</v>
      </c>
      <c r="O10" s="135" t="s">
        <v>873</v>
      </c>
      <c r="P10" s="94" t="s">
        <v>874</v>
      </c>
      <c r="Q10" s="76" t="s">
        <v>876</v>
      </c>
      <c r="R10" s="71" t="s">
        <v>877</v>
      </c>
      <c r="S10" s="84" t="s">
        <v>258</v>
      </c>
    </row>
    <row r="11" spans="1:19" s="38" customFormat="1" ht="12.75">
      <c r="A11" s="22">
        <v>9</v>
      </c>
      <c r="B11" s="68" t="s">
        <v>45</v>
      </c>
      <c r="C11" s="3">
        <v>42767</v>
      </c>
      <c r="D11" s="270">
        <v>5129</v>
      </c>
      <c r="E11" s="194" t="s">
        <v>878</v>
      </c>
      <c r="F11" s="4">
        <v>15307.84</v>
      </c>
      <c r="G11" s="4"/>
      <c r="H11" s="4"/>
      <c r="I11" s="4">
        <v>4872</v>
      </c>
      <c r="J11" s="2"/>
      <c r="K11" s="4">
        <v>1061499</v>
      </c>
      <c r="L11" s="94" t="s">
        <v>102</v>
      </c>
      <c r="M11" s="93" t="s">
        <v>736</v>
      </c>
      <c r="N11" s="104" t="s">
        <v>879</v>
      </c>
      <c r="O11" s="135" t="s">
        <v>880</v>
      </c>
      <c r="P11" s="94" t="s">
        <v>881</v>
      </c>
      <c r="Q11" s="76" t="s">
        <v>882</v>
      </c>
      <c r="R11" s="71" t="s">
        <v>883</v>
      </c>
      <c r="S11" s="84" t="s">
        <v>252</v>
      </c>
    </row>
    <row r="12" spans="1:19" s="38" customFormat="1" ht="12.75">
      <c r="A12" s="22">
        <v>10</v>
      </c>
      <c r="B12" s="68" t="s">
        <v>45</v>
      </c>
      <c r="C12" s="3">
        <v>42769</v>
      </c>
      <c r="D12" s="271">
        <v>5469</v>
      </c>
      <c r="E12" s="249" t="s">
        <v>884</v>
      </c>
      <c r="F12" s="4">
        <v>5726.48</v>
      </c>
      <c r="G12" s="4"/>
      <c r="H12" s="4"/>
      <c r="I12" s="103">
        <v>2116.54</v>
      </c>
      <c r="J12" s="2"/>
      <c r="K12" s="4">
        <v>396699</v>
      </c>
      <c r="L12" s="94" t="s">
        <v>102</v>
      </c>
      <c r="M12" s="93" t="s">
        <v>273</v>
      </c>
      <c r="N12" s="93" t="s">
        <v>885</v>
      </c>
      <c r="O12" s="135" t="s">
        <v>886</v>
      </c>
      <c r="P12" s="94" t="s">
        <v>887</v>
      </c>
      <c r="Q12" s="76" t="s">
        <v>888</v>
      </c>
      <c r="R12" s="71" t="s">
        <v>889</v>
      </c>
      <c r="S12" s="84" t="s">
        <v>258</v>
      </c>
    </row>
    <row r="13" spans="1:19" s="38" customFormat="1" ht="12.75">
      <c r="A13" s="22">
        <v>11</v>
      </c>
      <c r="B13" s="68" t="s">
        <v>45</v>
      </c>
      <c r="C13" s="3">
        <v>42769</v>
      </c>
      <c r="D13" s="271">
        <v>5469</v>
      </c>
      <c r="E13" s="249" t="s">
        <v>890</v>
      </c>
      <c r="F13" s="4">
        <v>6283.72</v>
      </c>
      <c r="G13" s="4"/>
      <c r="H13" s="4"/>
      <c r="I13" s="4">
        <v>2618.1</v>
      </c>
      <c r="J13" s="2"/>
      <c r="K13" s="4">
        <v>435735</v>
      </c>
      <c r="L13" s="94" t="s">
        <v>102</v>
      </c>
      <c r="M13" s="93" t="s">
        <v>273</v>
      </c>
      <c r="N13" s="104" t="s">
        <v>891</v>
      </c>
      <c r="O13" s="135" t="s">
        <v>886</v>
      </c>
      <c r="P13" s="94" t="s">
        <v>887</v>
      </c>
      <c r="Q13" s="76" t="s">
        <v>888</v>
      </c>
      <c r="R13" s="101" t="s">
        <v>892</v>
      </c>
      <c r="S13" s="84" t="s">
        <v>258</v>
      </c>
    </row>
    <row r="14" spans="1:19" s="38" customFormat="1" ht="12.75">
      <c r="A14" s="22">
        <v>12</v>
      </c>
      <c r="B14" s="68" t="s">
        <v>45</v>
      </c>
      <c r="C14" s="3">
        <v>42773</v>
      </c>
      <c r="D14" s="271">
        <v>2762</v>
      </c>
      <c r="E14" s="249" t="s">
        <v>893</v>
      </c>
      <c r="F14" s="4">
        <v>5408.56</v>
      </c>
      <c r="G14" s="4"/>
      <c r="H14" s="4"/>
      <c r="I14" s="4">
        <v>1500</v>
      </c>
      <c r="J14" s="2"/>
      <c r="K14" s="4">
        <v>393140</v>
      </c>
      <c r="L14" s="94" t="s">
        <v>102</v>
      </c>
      <c r="M14" s="93" t="s">
        <v>273</v>
      </c>
      <c r="N14" s="104" t="s">
        <v>894</v>
      </c>
      <c r="O14" s="135" t="s">
        <v>895</v>
      </c>
      <c r="P14" s="94" t="s">
        <v>896</v>
      </c>
      <c r="Q14" s="76" t="s">
        <v>897</v>
      </c>
      <c r="R14" s="71" t="s">
        <v>898</v>
      </c>
      <c r="S14" s="84" t="s">
        <v>258</v>
      </c>
    </row>
    <row r="15" spans="1:19" s="38" customFormat="1" ht="12.75">
      <c r="A15" s="22">
        <v>13</v>
      </c>
      <c r="B15" s="68" t="s">
        <v>45</v>
      </c>
      <c r="C15" s="3">
        <v>42774</v>
      </c>
      <c r="D15" s="271">
        <v>3000</v>
      </c>
      <c r="E15" s="249" t="s">
        <v>899</v>
      </c>
      <c r="F15" s="4">
        <v>14828.09</v>
      </c>
      <c r="G15" s="4"/>
      <c r="H15" s="4"/>
      <c r="I15" s="4">
        <v>3290.89</v>
      </c>
      <c r="J15" s="2"/>
      <c r="K15" s="4">
        <v>1026185</v>
      </c>
      <c r="L15" s="94" t="s">
        <v>102</v>
      </c>
      <c r="M15" s="93" t="s">
        <v>726</v>
      </c>
      <c r="N15" s="104" t="s">
        <v>900</v>
      </c>
      <c r="O15" s="135" t="s">
        <v>260</v>
      </c>
      <c r="P15" s="94" t="s">
        <v>243</v>
      </c>
      <c r="Q15" s="76" t="s">
        <v>270</v>
      </c>
      <c r="R15" s="71" t="s">
        <v>901</v>
      </c>
      <c r="S15" s="84" t="s">
        <v>252</v>
      </c>
    </row>
    <row r="16" spans="1:19" s="38" customFormat="1" ht="12.75">
      <c r="A16" s="22">
        <v>14</v>
      </c>
      <c r="B16" s="68" t="s">
        <v>45</v>
      </c>
      <c r="C16" s="3">
        <v>42774</v>
      </c>
      <c r="D16" s="271">
        <v>841</v>
      </c>
      <c r="E16" s="249" t="s">
        <v>902</v>
      </c>
      <c r="F16" s="4">
        <v>13637.04</v>
      </c>
      <c r="G16" s="4"/>
      <c r="H16" s="4"/>
      <c r="I16" s="4">
        <v>2792.8</v>
      </c>
      <c r="J16" s="2"/>
      <c r="K16" s="4">
        <v>943758</v>
      </c>
      <c r="L16" s="94" t="s">
        <v>102</v>
      </c>
      <c r="M16" s="93" t="s">
        <v>506</v>
      </c>
      <c r="N16" s="93" t="s">
        <v>903</v>
      </c>
      <c r="O16" s="135" t="s">
        <v>260</v>
      </c>
      <c r="P16" s="94" t="s">
        <v>243</v>
      </c>
      <c r="Q16" s="76" t="s">
        <v>904</v>
      </c>
      <c r="R16" s="71" t="s">
        <v>905</v>
      </c>
      <c r="S16" s="84" t="s">
        <v>252</v>
      </c>
    </row>
    <row r="17" spans="1:19" s="38" customFormat="1" ht="12.75">
      <c r="A17" s="22">
        <v>15</v>
      </c>
      <c r="B17" s="68" t="s">
        <v>45</v>
      </c>
      <c r="C17" s="3">
        <v>42774</v>
      </c>
      <c r="D17" s="271">
        <v>841</v>
      </c>
      <c r="E17" s="249" t="s">
        <v>906</v>
      </c>
      <c r="F17" s="4">
        <v>18886.77</v>
      </c>
      <c r="H17" s="4"/>
      <c r="I17" s="4">
        <v>3885.09</v>
      </c>
      <c r="J17" s="2"/>
      <c r="K17" s="4">
        <v>1307068</v>
      </c>
      <c r="L17" s="94" t="s">
        <v>102</v>
      </c>
      <c r="M17" s="93" t="s">
        <v>535</v>
      </c>
      <c r="N17" s="104" t="s">
        <v>907</v>
      </c>
      <c r="O17" s="135" t="s">
        <v>260</v>
      </c>
      <c r="P17" s="94" t="s">
        <v>243</v>
      </c>
      <c r="Q17" s="76" t="s">
        <v>908</v>
      </c>
      <c r="R17" s="71" t="s">
        <v>909</v>
      </c>
      <c r="S17" s="84" t="s">
        <v>252</v>
      </c>
    </row>
    <row r="18" spans="1:19" s="38" customFormat="1" ht="12.75">
      <c r="A18" s="31">
        <v>16</v>
      </c>
      <c r="B18" s="68" t="s">
        <v>45</v>
      </c>
      <c r="C18" s="3">
        <v>42779</v>
      </c>
      <c r="D18" s="271">
        <v>5432</v>
      </c>
      <c r="E18" s="249" t="s">
        <v>910</v>
      </c>
      <c r="F18" s="4">
        <v>17201.22</v>
      </c>
      <c r="G18" s="4"/>
      <c r="H18" s="4"/>
      <c r="I18" s="4">
        <v>4194</v>
      </c>
      <c r="J18" s="2"/>
      <c r="K18" s="4">
        <v>1192733</v>
      </c>
      <c r="L18" s="94" t="s">
        <v>102</v>
      </c>
      <c r="M18" s="93" t="s">
        <v>911</v>
      </c>
      <c r="N18" s="104" t="s">
        <v>912</v>
      </c>
      <c r="O18" s="135" t="s">
        <v>913</v>
      </c>
      <c r="P18" s="94" t="s">
        <v>914</v>
      </c>
      <c r="Q18" s="76" t="s">
        <v>915</v>
      </c>
      <c r="R18" s="71" t="s">
        <v>916</v>
      </c>
      <c r="S18" s="84" t="s">
        <v>252</v>
      </c>
    </row>
    <row r="19" spans="1:19" s="38" customFormat="1" ht="12.75">
      <c r="A19" s="22">
        <v>17</v>
      </c>
      <c r="B19" s="68" t="s">
        <v>45</v>
      </c>
      <c r="C19" s="33">
        <v>42779</v>
      </c>
      <c r="D19" s="272">
        <v>827</v>
      </c>
      <c r="E19" s="248" t="s">
        <v>917</v>
      </c>
      <c r="F19" s="34">
        <v>8701.3</v>
      </c>
      <c r="G19" s="4"/>
      <c r="H19" s="4"/>
      <c r="I19" s="34">
        <v>2099</v>
      </c>
      <c r="J19" s="2"/>
      <c r="K19" s="34">
        <v>603379</v>
      </c>
      <c r="L19" s="74" t="s">
        <v>102</v>
      </c>
      <c r="M19" s="72" t="s">
        <v>911</v>
      </c>
      <c r="N19" s="128" t="s">
        <v>918</v>
      </c>
      <c r="O19" s="134" t="s">
        <v>919</v>
      </c>
      <c r="P19" s="74" t="s">
        <v>920</v>
      </c>
      <c r="Q19" s="76" t="s">
        <v>921</v>
      </c>
      <c r="R19" s="71" t="s">
        <v>922</v>
      </c>
      <c r="S19" s="84" t="s">
        <v>258</v>
      </c>
    </row>
    <row r="20" spans="1:36" s="64" customFormat="1" ht="12.75">
      <c r="A20" s="31">
        <v>18</v>
      </c>
      <c r="B20" s="68" t="s">
        <v>45</v>
      </c>
      <c r="C20" s="33">
        <v>42783</v>
      </c>
      <c r="D20" s="272">
        <v>538</v>
      </c>
      <c r="E20" s="248" t="s">
        <v>923</v>
      </c>
      <c r="F20" s="34">
        <v>10980.35</v>
      </c>
      <c r="G20" s="4"/>
      <c r="H20" s="4"/>
      <c r="I20" s="34">
        <v>3419</v>
      </c>
      <c r="J20" s="2"/>
      <c r="K20" s="34">
        <v>759901</v>
      </c>
      <c r="L20" s="74" t="s">
        <v>102</v>
      </c>
      <c r="M20" s="72" t="s">
        <v>911</v>
      </c>
      <c r="N20" s="128" t="s">
        <v>924</v>
      </c>
      <c r="O20" s="134" t="s">
        <v>925</v>
      </c>
      <c r="P20" s="74" t="s">
        <v>926</v>
      </c>
      <c r="Q20" s="76" t="s">
        <v>927</v>
      </c>
      <c r="R20" s="71" t="s">
        <v>928</v>
      </c>
      <c r="S20" s="84" t="s">
        <v>252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</row>
    <row r="21" spans="1:36" s="64" customFormat="1" ht="12.75">
      <c r="A21" s="22">
        <v>19</v>
      </c>
      <c r="B21" s="68" t="s">
        <v>45</v>
      </c>
      <c r="C21" s="33">
        <v>42783</v>
      </c>
      <c r="D21" s="272">
        <v>6501</v>
      </c>
      <c r="E21" s="259">
        <v>4</v>
      </c>
      <c r="F21" s="34">
        <v>19752.59</v>
      </c>
      <c r="G21" s="4"/>
      <c r="H21" s="4"/>
      <c r="I21" s="34">
        <v>6031.43</v>
      </c>
      <c r="J21" s="2"/>
      <c r="K21" s="34">
        <v>1369714</v>
      </c>
      <c r="L21" s="74" t="s">
        <v>929</v>
      </c>
      <c r="M21" s="72" t="s">
        <v>276</v>
      </c>
      <c r="N21" s="72" t="s">
        <v>930</v>
      </c>
      <c r="O21" s="134" t="s">
        <v>931</v>
      </c>
      <c r="P21" s="74" t="s">
        <v>932</v>
      </c>
      <c r="Q21" s="76" t="s">
        <v>409</v>
      </c>
      <c r="R21" s="71">
        <v>1100</v>
      </c>
      <c r="S21" s="84" t="s">
        <v>252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</row>
    <row r="22" spans="1:36" s="64" customFormat="1" ht="12.75">
      <c r="A22" s="31">
        <v>20</v>
      </c>
      <c r="B22" s="68" t="s">
        <v>45</v>
      </c>
      <c r="C22" s="33">
        <v>42783</v>
      </c>
      <c r="D22" s="272">
        <v>1211</v>
      </c>
      <c r="E22" s="194" t="s">
        <v>933</v>
      </c>
      <c r="F22" s="34">
        <v>7931.64</v>
      </c>
      <c r="G22" s="4"/>
      <c r="H22" s="4"/>
      <c r="I22" s="34">
        <v>2027.5</v>
      </c>
      <c r="J22" s="2"/>
      <c r="K22" s="34">
        <v>548913</v>
      </c>
      <c r="L22" s="74" t="s">
        <v>102</v>
      </c>
      <c r="M22" s="72" t="s">
        <v>911</v>
      </c>
      <c r="N22" s="128" t="s">
        <v>934</v>
      </c>
      <c r="O22" s="134" t="s">
        <v>935</v>
      </c>
      <c r="P22" s="74" t="s">
        <v>936</v>
      </c>
      <c r="Q22" s="76" t="s">
        <v>787</v>
      </c>
      <c r="R22" s="71" t="s">
        <v>937</v>
      </c>
      <c r="S22" s="84" t="s">
        <v>258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</row>
    <row r="23" spans="1:36" s="64" customFormat="1" ht="12.75">
      <c r="A23" s="22">
        <v>21</v>
      </c>
      <c r="B23" s="68" t="s">
        <v>45</v>
      </c>
      <c r="C23" s="33">
        <v>42790</v>
      </c>
      <c r="D23" s="272">
        <v>1032</v>
      </c>
      <c r="E23" s="194" t="s">
        <v>938</v>
      </c>
      <c r="F23" s="34">
        <v>10455.56</v>
      </c>
      <c r="G23" s="4"/>
      <c r="H23" s="4"/>
      <c r="I23" s="34">
        <v>2514.1</v>
      </c>
      <c r="J23" s="2"/>
      <c r="K23" s="34">
        <v>723525</v>
      </c>
      <c r="L23" s="74" t="s">
        <v>102</v>
      </c>
      <c r="M23" s="72" t="s">
        <v>911</v>
      </c>
      <c r="N23" s="128" t="s">
        <v>939</v>
      </c>
      <c r="O23" s="134" t="s">
        <v>940</v>
      </c>
      <c r="P23" s="74" t="s">
        <v>274</v>
      </c>
      <c r="Q23" s="76" t="s">
        <v>875</v>
      </c>
      <c r="R23" s="71" t="s">
        <v>941</v>
      </c>
      <c r="S23" s="84" t="s">
        <v>252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</row>
    <row r="24" spans="1:36" s="64" customFormat="1" ht="12.75">
      <c r="A24" s="31">
        <v>22</v>
      </c>
      <c r="B24" s="73" t="s">
        <v>45</v>
      </c>
      <c r="C24" s="33">
        <v>42790</v>
      </c>
      <c r="D24" s="272">
        <v>3971</v>
      </c>
      <c r="E24" s="194">
        <v>31</v>
      </c>
      <c r="F24" s="96">
        <v>10563.41</v>
      </c>
      <c r="G24" s="4"/>
      <c r="H24" s="4"/>
      <c r="I24" s="34">
        <v>2832.17</v>
      </c>
      <c r="J24" s="2"/>
      <c r="K24" s="34">
        <v>732504</v>
      </c>
      <c r="L24" s="74" t="s">
        <v>102</v>
      </c>
      <c r="M24" s="72" t="s">
        <v>276</v>
      </c>
      <c r="N24" s="128" t="s">
        <v>942</v>
      </c>
      <c r="O24" s="134" t="s">
        <v>943</v>
      </c>
      <c r="P24" s="74" t="s">
        <v>944</v>
      </c>
      <c r="Q24" s="76" t="s">
        <v>823</v>
      </c>
      <c r="R24" s="71">
        <v>315</v>
      </c>
      <c r="S24" s="84" t="s">
        <v>252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</row>
    <row r="25" spans="1:36" s="64" customFormat="1" ht="12.75">
      <c r="A25" s="22">
        <v>23</v>
      </c>
      <c r="B25" s="73" t="s">
        <v>45</v>
      </c>
      <c r="C25" s="33">
        <v>42790</v>
      </c>
      <c r="D25" s="272">
        <v>3069</v>
      </c>
      <c r="E25" s="194" t="s">
        <v>945</v>
      </c>
      <c r="F25" s="34">
        <v>9592.99</v>
      </c>
      <c r="G25" s="4"/>
      <c r="H25" s="4"/>
      <c r="I25" s="34">
        <v>2338.29</v>
      </c>
      <c r="J25" s="2"/>
      <c r="K25" s="34">
        <v>665178</v>
      </c>
      <c r="L25" s="74" t="s">
        <v>102</v>
      </c>
      <c r="M25" s="72" t="s">
        <v>736</v>
      </c>
      <c r="N25" s="128" t="s">
        <v>946</v>
      </c>
      <c r="O25" s="134" t="s">
        <v>757</v>
      </c>
      <c r="P25" s="74" t="s">
        <v>947</v>
      </c>
      <c r="Q25" s="76" t="s">
        <v>948</v>
      </c>
      <c r="R25" s="71" t="s">
        <v>949</v>
      </c>
      <c r="S25" s="84" t="s">
        <v>258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</row>
    <row r="26" spans="1:19" s="38" customFormat="1" ht="12.75">
      <c r="A26" s="22">
        <v>24</v>
      </c>
      <c r="B26" s="73" t="s">
        <v>45</v>
      </c>
      <c r="C26" s="33">
        <v>42793</v>
      </c>
      <c r="D26" s="272">
        <v>3958</v>
      </c>
      <c r="E26" s="194" t="s">
        <v>950</v>
      </c>
      <c r="F26" s="34">
        <v>15926.3</v>
      </c>
      <c r="G26" s="4"/>
      <c r="H26" s="4"/>
      <c r="I26" s="34">
        <v>4787.82</v>
      </c>
      <c r="J26" s="2"/>
      <c r="K26" s="34">
        <v>1113919</v>
      </c>
      <c r="L26" s="74" t="s">
        <v>929</v>
      </c>
      <c r="M26" s="72" t="s">
        <v>273</v>
      </c>
      <c r="N26" s="128" t="s">
        <v>951</v>
      </c>
      <c r="O26" s="134" t="s">
        <v>952</v>
      </c>
      <c r="P26" s="74" t="s">
        <v>953</v>
      </c>
      <c r="Q26" s="76" t="s">
        <v>954</v>
      </c>
      <c r="R26" s="71" t="s">
        <v>955</v>
      </c>
      <c r="S26" s="84" t="s">
        <v>252</v>
      </c>
    </row>
    <row r="27" spans="1:19" s="38" customFormat="1" ht="12.75">
      <c r="A27" s="22">
        <v>25</v>
      </c>
      <c r="B27" s="73" t="s">
        <v>45</v>
      </c>
      <c r="C27" s="33">
        <v>42793</v>
      </c>
      <c r="D27" s="272">
        <v>3943</v>
      </c>
      <c r="E27" s="419" t="s">
        <v>956</v>
      </c>
      <c r="F27" s="34">
        <v>9687.2</v>
      </c>
      <c r="G27" s="4"/>
      <c r="H27" s="4"/>
      <c r="I27" s="34">
        <v>857</v>
      </c>
      <c r="J27" s="2"/>
      <c r="K27" s="34">
        <v>671032</v>
      </c>
      <c r="L27" s="74" t="s">
        <v>929</v>
      </c>
      <c r="M27" s="72" t="s">
        <v>957</v>
      </c>
      <c r="N27" s="128" t="s">
        <v>958</v>
      </c>
      <c r="O27" s="134" t="s">
        <v>959</v>
      </c>
      <c r="P27" s="74" t="s">
        <v>960</v>
      </c>
      <c r="Q27" s="76" t="s">
        <v>961</v>
      </c>
      <c r="R27" s="71" t="s">
        <v>962</v>
      </c>
      <c r="S27" s="84" t="s">
        <v>258</v>
      </c>
    </row>
    <row r="28" spans="1:19" s="38" customFormat="1" ht="12.75">
      <c r="A28" s="22">
        <v>26</v>
      </c>
      <c r="B28" s="73" t="s">
        <v>45</v>
      </c>
      <c r="C28" s="33">
        <v>42793</v>
      </c>
      <c r="D28" s="272">
        <v>3932</v>
      </c>
      <c r="E28" s="194" t="s">
        <v>963</v>
      </c>
      <c r="F28" s="34">
        <v>56027.28</v>
      </c>
      <c r="H28" s="4"/>
      <c r="I28" s="4">
        <v>4751.22</v>
      </c>
      <c r="J28" s="2"/>
      <c r="K28" s="34">
        <v>3885128</v>
      </c>
      <c r="L28" s="74" t="s">
        <v>929</v>
      </c>
      <c r="M28" s="72" t="s">
        <v>964</v>
      </c>
      <c r="N28" s="128" t="s">
        <v>965</v>
      </c>
      <c r="O28" s="134" t="s">
        <v>966</v>
      </c>
      <c r="P28" s="74" t="s">
        <v>967</v>
      </c>
      <c r="Q28" s="76" t="s">
        <v>968</v>
      </c>
      <c r="R28" s="71" t="s">
        <v>969</v>
      </c>
      <c r="S28" s="84" t="s">
        <v>252</v>
      </c>
    </row>
    <row r="29" spans="1:19" s="38" customFormat="1" ht="12.75">
      <c r="A29" s="22">
        <v>27</v>
      </c>
      <c r="B29" s="73" t="s">
        <v>45</v>
      </c>
      <c r="C29" s="33">
        <v>42793</v>
      </c>
      <c r="D29" s="272">
        <v>3932</v>
      </c>
      <c r="E29" s="248">
        <v>41619</v>
      </c>
      <c r="F29" s="34">
        <v>39288.3</v>
      </c>
      <c r="G29" s="4"/>
      <c r="H29" s="4"/>
      <c r="I29" s="34">
        <v>3211.76</v>
      </c>
      <c r="J29" s="2"/>
      <c r="K29" s="34">
        <v>2724388</v>
      </c>
      <c r="L29" s="94" t="s">
        <v>929</v>
      </c>
      <c r="M29" s="72" t="s">
        <v>659</v>
      </c>
      <c r="N29" s="128" t="s">
        <v>970</v>
      </c>
      <c r="O29" s="134" t="s">
        <v>966</v>
      </c>
      <c r="P29" s="74" t="s">
        <v>967</v>
      </c>
      <c r="Q29" s="76" t="s">
        <v>596</v>
      </c>
      <c r="R29" s="71" t="s">
        <v>971</v>
      </c>
      <c r="S29" s="84" t="s">
        <v>252</v>
      </c>
    </row>
    <row r="30" spans="1:19" s="38" customFormat="1" ht="12.75">
      <c r="A30" s="22">
        <v>28</v>
      </c>
      <c r="B30" s="73" t="s">
        <v>45</v>
      </c>
      <c r="C30" s="33">
        <v>42794</v>
      </c>
      <c r="D30" s="272">
        <v>3911</v>
      </c>
      <c r="E30" s="283">
        <v>3</v>
      </c>
      <c r="F30" s="34">
        <v>20091.11</v>
      </c>
      <c r="G30" s="4"/>
      <c r="H30" s="4"/>
      <c r="I30" s="34">
        <v>2277.77</v>
      </c>
      <c r="J30" s="2"/>
      <c r="K30" s="34">
        <v>1393118</v>
      </c>
      <c r="L30" s="94" t="s">
        <v>929</v>
      </c>
      <c r="M30" s="72" t="s">
        <v>466</v>
      </c>
      <c r="N30" s="128" t="s">
        <v>972</v>
      </c>
      <c r="O30" s="134" t="s">
        <v>973</v>
      </c>
      <c r="P30" s="74" t="s">
        <v>974</v>
      </c>
      <c r="Q30" s="76" t="s">
        <v>596</v>
      </c>
      <c r="R30" s="71">
        <v>1181</v>
      </c>
      <c r="S30" s="84" t="s">
        <v>252</v>
      </c>
    </row>
    <row r="31" spans="1:19" s="38" customFormat="1" ht="12.75">
      <c r="A31" s="22">
        <v>29</v>
      </c>
      <c r="B31" s="73" t="s">
        <v>45</v>
      </c>
      <c r="C31" s="33">
        <v>42795</v>
      </c>
      <c r="D31" s="272">
        <v>6613</v>
      </c>
      <c r="E31" s="420">
        <v>1</v>
      </c>
      <c r="F31" s="34">
        <v>18446.03</v>
      </c>
      <c r="G31" s="4"/>
      <c r="H31" s="4"/>
      <c r="I31" s="34">
        <v>3557.67</v>
      </c>
      <c r="J31" s="2"/>
      <c r="K31" s="34">
        <v>1046654</v>
      </c>
      <c r="L31" s="94" t="s">
        <v>102</v>
      </c>
      <c r="M31" s="72" t="s">
        <v>957</v>
      </c>
      <c r="N31" s="128" t="s">
        <v>995</v>
      </c>
      <c r="O31" s="134" t="s">
        <v>996</v>
      </c>
      <c r="P31" s="74" t="s">
        <v>997</v>
      </c>
      <c r="Q31" s="76" t="s">
        <v>409</v>
      </c>
      <c r="R31" s="71">
        <v>1313</v>
      </c>
      <c r="S31" s="84" t="s">
        <v>252</v>
      </c>
    </row>
    <row r="32" spans="1:19" s="38" customFormat="1" ht="12.75">
      <c r="A32" s="22">
        <v>30</v>
      </c>
      <c r="B32" s="73" t="s">
        <v>45</v>
      </c>
      <c r="C32" s="33">
        <v>42795</v>
      </c>
      <c r="D32" s="272">
        <v>6613</v>
      </c>
      <c r="E32" s="420">
        <v>1</v>
      </c>
      <c r="F32" s="34">
        <v>18402.29</v>
      </c>
      <c r="G32" s="4"/>
      <c r="H32" s="4"/>
      <c r="I32" s="34">
        <v>3528.65</v>
      </c>
      <c r="J32" s="2"/>
      <c r="K32" s="34">
        <v>1046654</v>
      </c>
      <c r="L32" s="74" t="s">
        <v>102</v>
      </c>
      <c r="M32" s="268">
        <v>17</v>
      </c>
      <c r="N32" s="72" t="s">
        <v>998</v>
      </c>
      <c r="O32" s="134" t="s">
        <v>996</v>
      </c>
      <c r="P32" s="74" t="s">
        <v>997</v>
      </c>
      <c r="Q32" s="76" t="s">
        <v>409</v>
      </c>
      <c r="R32" s="71">
        <v>1313</v>
      </c>
      <c r="S32" s="84" t="s">
        <v>252</v>
      </c>
    </row>
    <row r="33" spans="1:19" s="38" customFormat="1" ht="12.75">
      <c r="A33" s="22">
        <v>31</v>
      </c>
      <c r="B33" s="73" t="s">
        <v>45</v>
      </c>
      <c r="C33" s="33">
        <v>42796</v>
      </c>
      <c r="D33" s="272">
        <v>6613</v>
      </c>
      <c r="E33" s="420">
        <v>1</v>
      </c>
      <c r="F33" s="34">
        <v>18332.63</v>
      </c>
      <c r="G33" s="4"/>
      <c r="H33" s="4"/>
      <c r="I33" s="34">
        <v>3506.84</v>
      </c>
      <c r="J33" s="2"/>
      <c r="K33" s="34">
        <v>1064654</v>
      </c>
      <c r="L33" s="74" t="s">
        <v>102</v>
      </c>
      <c r="M33" s="72" t="s">
        <v>957</v>
      </c>
      <c r="N33" s="128" t="s">
        <v>999</v>
      </c>
      <c r="O33" s="134" t="s">
        <v>996</v>
      </c>
      <c r="P33" s="74" t="s">
        <v>997</v>
      </c>
      <c r="Q33" s="76" t="s">
        <v>409</v>
      </c>
      <c r="R33" s="71">
        <v>1313</v>
      </c>
      <c r="S33" s="84" t="s">
        <v>252</v>
      </c>
    </row>
    <row r="34" spans="1:19" s="38" customFormat="1" ht="12.75">
      <c r="A34" s="22">
        <v>32</v>
      </c>
      <c r="B34" s="73" t="s">
        <v>45</v>
      </c>
      <c r="C34" s="33">
        <v>42796</v>
      </c>
      <c r="D34" s="272">
        <v>6613</v>
      </c>
      <c r="E34" s="420">
        <v>1</v>
      </c>
      <c r="F34" s="34">
        <v>18410.52</v>
      </c>
      <c r="G34" s="4"/>
      <c r="H34" s="4"/>
      <c r="I34" s="34">
        <v>3531</v>
      </c>
      <c r="J34" s="2"/>
      <c r="K34" s="34">
        <v>1046654</v>
      </c>
      <c r="L34" s="74" t="s">
        <v>102</v>
      </c>
      <c r="M34" s="72" t="s">
        <v>957</v>
      </c>
      <c r="N34" s="128" t="s">
        <v>1000</v>
      </c>
      <c r="O34" s="134" t="s">
        <v>996</v>
      </c>
      <c r="P34" s="74" t="s">
        <v>997</v>
      </c>
      <c r="Q34" s="76" t="s">
        <v>409</v>
      </c>
      <c r="R34" s="71">
        <v>1313</v>
      </c>
      <c r="S34" s="84" t="s">
        <v>252</v>
      </c>
    </row>
    <row r="35" spans="1:19" s="38" customFormat="1" ht="12.75">
      <c r="A35" s="22">
        <v>33</v>
      </c>
      <c r="B35" s="73" t="s">
        <v>45</v>
      </c>
      <c r="C35" s="33">
        <v>42796</v>
      </c>
      <c r="D35" s="272">
        <v>740</v>
      </c>
      <c r="E35" s="420" t="s">
        <v>1001</v>
      </c>
      <c r="F35" s="34">
        <v>11637.82</v>
      </c>
      <c r="G35" s="4"/>
      <c r="H35" s="4"/>
      <c r="I35" s="34">
        <v>2630.9</v>
      </c>
      <c r="J35" s="2"/>
      <c r="K35" s="34">
        <v>805401</v>
      </c>
      <c r="L35" s="74" t="s">
        <v>102</v>
      </c>
      <c r="M35" s="72" t="s">
        <v>414</v>
      </c>
      <c r="N35" s="128" t="s">
        <v>1002</v>
      </c>
      <c r="O35" s="134" t="s">
        <v>1003</v>
      </c>
      <c r="P35" s="74" t="s">
        <v>1004</v>
      </c>
      <c r="Q35" s="76" t="s">
        <v>1005</v>
      </c>
      <c r="R35" s="71" t="s">
        <v>1006</v>
      </c>
      <c r="S35" s="84" t="s">
        <v>252</v>
      </c>
    </row>
    <row r="36" spans="1:19" s="38" customFormat="1" ht="12.75">
      <c r="A36" s="22">
        <v>34</v>
      </c>
      <c r="B36" s="73" t="s">
        <v>45</v>
      </c>
      <c r="C36" s="33">
        <v>42796</v>
      </c>
      <c r="D36" s="272">
        <v>5152</v>
      </c>
      <c r="E36" s="283" t="s">
        <v>1007</v>
      </c>
      <c r="F36" s="34">
        <v>4182.2</v>
      </c>
      <c r="G36" s="4"/>
      <c r="H36" s="4"/>
      <c r="I36" s="96">
        <v>1500</v>
      </c>
      <c r="J36" s="2"/>
      <c r="K36" s="34">
        <v>289408</v>
      </c>
      <c r="L36" s="74" t="s">
        <v>102</v>
      </c>
      <c r="M36" s="72" t="s">
        <v>273</v>
      </c>
      <c r="N36" s="128" t="s">
        <v>894</v>
      </c>
      <c r="O36" s="134" t="s">
        <v>1008</v>
      </c>
      <c r="P36" s="74" t="s">
        <v>1009</v>
      </c>
      <c r="Q36" s="76" t="s">
        <v>1010</v>
      </c>
      <c r="R36" s="71" t="s">
        <v>1011</v>
      </c>
      <c r="S36" s="84" t="s">
        <v>258</v>
      </c>
    </row>
    <row r="37" spans="1:19" s="38" customFormat="1" ht="12.75">
      <c r="A37" s="22">
        <v>35</v>
      </c>
      <c r="B37" s="73" t="s">
        <v>45</v>
      </c>
      <c r="C37" s="33">
        <v>42796</v>
      </c>
      <c r="D37" s="272">
        <v>5642</v>
      </c>
      <c r="E37" s="283" t="s">
        <v>1012</v>
      </c>
      <c r="F37" s="34">
        <v>3069.04</v>
      </c>
      <c r="G37" s="4"/>
      <c r="H37" s="4"/>
      <c r="I37" s="34">
        <v>1197.63</v>
      </c>
      <c r="J37" s="2"/>
      <c r="K37" s="34">
        <v>232004</v>
      </c>
      <c r="L37" s="74" t="s">
        <v>102</v>
      </c>
      <c r="M37" s="72" t="s">
        <v>1013</v>
      </c>
      <c r="N37" s="128" t="s">
        <v>1014</v>
      </c>
      <c r="O37" s="134" t="s">
        <v>1015</v>
      </c>
      <c r="P37" s="74" t="s">
        <v>1016</v>
      </c>
      <c r="Q37" s="76" t="s">
        <v>1017</v>
      </c>
      <c r="R37" s="71" t="s">
        <v>1018</v>
      </c>
      <c r="S37" s="84" t="s">
        <v>258</v>
      </c>
    </row>
    <row r="38" spans="1:19" s="38" customFormat="1" ht="12.75">
      <c r="A38" s="22">
        <v>36</v>
      </c>
      <c r="B38" s="73" t="s">
        <v>45</v>
      </c>
      <c r="C38" s="33">
        <v>42801</v>
      </c>
      <c r="D38" s="272">
        <v>1208</v>
      </c>
      <c r="E38" s="420">
        <v>2</v>
      </c>
      <c r="F38" s="34">
        <v>596.13</v>
      </c>
      <c r="G38" s="4"/>
      <c r="H38" s="4"/>
      <c r="I38" s="34">
        <v>666.53</v>
      </c>
      <c r="J38" s="2"/>
      <c r="K38" s="34">
        <v>41255</v>
      </c>
      <c r="L38" s="74" t="s">
        <v>102</v>
      </c>
      <c r="M38" s="72" t="s">
        <v>1019</v>
      </c>
      <c r="N38" s="128" t="s">
        <v>1020</v>
      </c>
      <c r="O38" s="134" t="s">
        <v>1021</v>
      </c>
      <c r="P38" s="74" t="s">
        <v>1022</v>
      </c>
      <c r="Q38" s="76" t="s">
        <v>1023</v>
      </c>
      <c r="R38" s="71">
        <v>1706</v>
      </c>
      <c r="S38" s="84" t="s">
        <v>258</v>
      </c>
    </row>
    <row r="39" spans="1:19" s="38" customFormat="1" ht="12.75">
      <c r="A39" s="22">
        <v>37</v>
      </c>
      <c r="B39" s="73" t="s">
        <v>45</v>
      </c>
      <c r="C39" s="33">
        <v>42821</v>
      </c>
      <c r="D39" s="272">
        <v>6527</v>
      </c>
      <c r="E39" s="420" t="s">
        <v>1024</v>
      </c>
      <c r="F39" s="34">
        <v>8762.58</v>
      </c>
      <c r="G39" s="4"/>
      <c r="H39" s="4"/>
      <c r="I39" s="34">
        <v>1966.8</v>
      </c>
      <c r="J39" s="2"/>
      <c r="K39" s="34">
        <v>609437</v>
      </c>
      <c r="L39" s="74" t="s">
        <v>102</v>
      </c>
      <c r="M39" s="72" t="s">
        <v>726</v>
      </c>
      <c r="N39" s="128" t="s">
        <v>1025</v>
      </c>
      <c r="O39" s="134" t="s">
        <v>1026</v>
      </c>
      <c r="P39" s="74" t="s">
        <v>1027</v>
      </c>
      <c r="Q39" s="76" t="s">
        <v>409</v>
      </c>
      <c r="R39" s="71" t="s">
        <v>1028</v>
      </c>
      <c r="S39" s="84" t="s">
        <v>258</v>
      </c>
    </row>
    <row r="40" spans="1:19" s="38" customFormat="1" ht="12.75">
      <c r="A40" s="22">
        <v>38</v>
      </c>
      <c r="B40" s="73" t="s">
        <v>45</v>
      </c>
      <c r="C40" s="33">
        <v>42822</v>
      </c>
      <c r="D40" s="272">
        <v>5420</v>
      </c>
      <c r="E40" s="74" t="s">
        <v>1029</v>
      </c>
      <c r="F40" s="34">
        <v>3492.42</v>
      </c>
      <c r="G40" s="4"/>
      <c r="H40" s="4"/>
      <c r="I40" s="34">
        <v>1059</v>
      </c>
      <c r="J40" s="2"/>
      <c r="K40" s="34">
        <v>243094</v>
      </c>
      <c r="L40" s="74" t="s">
        <v>102</v>
      </c>
      <c r="M40" s="72" t="s">
        <v>273</v>
      </c>
      <c r="N40" s="128" t="s">
        <v>1030</v>
      </c>
      <c r="O40" s="134" t="s">
        <v>1015</v>
      </c>
      <c r="P40" s="74" t="s">
        <v>1031</v>
      </c>
      <c r="Q40" s="76" t="s">
        <v>739</v>
      </c>
      <c r="R40" s="71" t="s">
        <v>1032</v>
      </c>
      <c r="S40" s="84" t="s">
        <v>258</v>
      </c>
    </row>
    <row r="41" spans="1:19" s="38" customFormat="1" ht="12.75">
      <c r="A41" s="22">
        <v>39</v>
      </c>
      <c r="B41" s="73" t="s">
        <v>45</v>
      </c>
      <c r="C41" s="33">
        <v>42830</v>
      </c>
      <c r="D41" s="272">
        <v>5156</v>
      </c>
      <c r="E41" s="420" t="s">
        <v>1465</v>
      </c>
      <c r="F41" s="34">
        <v>9536.29</v>
      </c>
      <c r="G41" s="4"/>
      <c r="H41" s="4"/>
      <c r="I41" s="34">
        <v>2714.3</v>
      </c>
      <c r="J41" s="2"/>
      <c r="K41" s="34">
        <v>663249</v>
      </c>
      <c r="L41" s="74" t="s">
        <v>102</v>
      </c>
      <c r="M41" s="72" t="s">
        <v>273</v>
      </c>
      <c r="N41" s="128" t="s">
        <v>1466</v>
      </c>
      <c r="O41" s="134" t="s">
        <v>1467</v>
      </c>
      <c r="P41" s="74" t="s">
        <v>1468</v>
      </c>
      <c r="Q41" s="76" t="s">
        <v>1469</v>
      </c>
      <c r="R41" s="71" t="s">
        <v>1470</v>
      </c>
      <c r="S41" s="84" t="s">
        <v>258</v>
      </c>
    </row>
    <row r="42" spans="1:19" s="38" customFormat="1" ht="12.75">
      <c r="A42" s="22">
        <v>40</v>
      </c>
      <c r="B42" s="73" t="s">
        <v>45</v>
      </c>
      <c r="C42" s="33">
        <v>42831</v>
      </c>
      <c r="D42" s="272">
        <v>1407</v>
      </c>
      <c r="E42" s="420">
        <v>2</v>
      </c>
      <c r="F42" s="34">
        <v>458.8</v>
      </c>
      <c r="G42" s="4"/>
      <c r="H42" s="4"/>
      <c r="I42" s="34">
        <v>350</v>
      </c>
      <c r="J42" s="2"/>
      <c r="K42" s="34">
        <v>31909</v>
      </c>
      <c r="L42" s="74" t="s">
        <v>684</v>
      </c>
      <c r="M42" s="72" t="s">
        <v>1019</v>
      </c>
      <c r="N42" s="128" t="s">
        <v>1471</v>
      </c>
      <c r="O42" s="134" t="s">
        <v>1472</v>
      </c>
      <c r="P42" s="74" t="s">
        <v>1473</v>
      </c>
      <c r="Q42" s="76" t="s">
        <v>1023</v>
      </c>
      <c r="R42" s="71">
        <v>1549</v>
      </c>
      <c r="S42" s="84" t="s">
        <v>258</v>
      </c>
    </row>
    <row r="43" spans="1:19" s="172" customFormat="1" ht="12.75">
      <c r="A43" s="185">
        <v>41</v>
      </c>
      <c r="B43" s="178" t="s">
        <v>45</v>
      </c>
      <c r="C43" s="186">
        <v>42845</v>
      </c>
      <c r="D43" s="273">
        <v>3000</v>
      </c>
      <c r="E43" s="421">
        <v>2</v>
      </c>
      <c r="F43" s="187">
        <v>30339.19</v>
      </c>
      <c r="G43" s="179"/>
      <c r="H43" s="179"/>
      <c r="I43" s="187">
        <v>5255.4</v>
      </c>
      <c r="J43" s="97"/>
      <c r="K43" s="187">
        <v>2162621</v>
      </c>
      <c r="L43" s="138" t="s">
        <v>929</v>
      </c>
      <c r="M43" s="192" t="s">
        <v>492</v>
      </c>
      <c r="N43" s="181" t="s">
        <v>1474</v>
      </c>
      <c r="O43" s="182" t="s">
        <v>1475</v>
      </c>
      <c r="P43" s="193" t="s">
        <v>1476</v>
      </c>
      <c r="Q43" s="138" t="s">
        <v>270</v>
      </c>
      <c r="R43" s="80">
        <v>401</v>
      </c>
      <c r="S43" s="126" t="s">
        <v>252</v>
      </c>
    </row>
    <row r="44" spans="1:19" s="172" customFormat="1" ht="12.75">
      <c r="A44" s="141">
        <v>42</v>
      </c>
      <c r="B44" s="73" t="s">
        <v>45</v>
      </c>
      <c r="C44" s="177">
        <v>42851</v>
      </c>
      <c r="D44" s="274">
        <v>941</v>
      </c>
      <c r="E44" s="420" t="s">
        <v>1477</v>
      </c>
      <c r="F44" s="96">
        <v>12349.93</v>
      </c>
      <c r="G44" s="103"/>
      <c r="H44" s="103"/>
      <c r="I44" s="96">
        <v>2323</v>
      </c>
      <c r="J44" s="68"/>
      <c r="K44" s="96">
        <v>858938</v>
      </c>
      <c r="L44" s="74" t="s">
        <v>102</v>
      </c>
      <c r="M44" s="72" t="s">
        <v>736</v>
      </c>
      <c r="N44" s="128" t="s">
        <v>1478</v>
      </c>
      <c r="O44" s="134" t="s">
        <v>1015</v>
      </c>
      <c r="P44" s="74" t="s">
        <v>1031</v>
      </c>
      <c r="Q44" s="76" t="s">
        <v>1479</v>
      </c>
      <c r="R44" s="71" t="s">
        <v>1480</v>
      </c>
      <c r="S44" s="84" t="s">
        <v>252</v>
      </c>
    </row>
    <row r="45" spans="1:19" s="172" customFormat="1" ht="12.75">
      <c r="A45" s="141">
        <v>43</v>
      </c>
      <c r="B45" s="73" t="s">
        <v>45</v>
      </c>
      <c r="C45" s="177">
        <v>42852</v>
      </c>
      <c r="D45" s="274">
        <v>3971</v>
      </c>
      <c r="E45" s="420" t="s">
        <v>1481</v>
      </c>
      <c r="F45" s="96">
        <v>17896.12</v>
      </c>
      <c r="G45" s="103"/>
      <c r="H45" s="103"/>
      <c r="I45" s="96">
        <v>3946.07</v>
      </c>
      <c r="J45" s="68"/>
      <c r="K45" s="96">
        <v>1240917</v>
      </c>
      <c r="L45" s="74" t="s">
        <v>102</v>
      </c>
      <c r="M45" s="72" t="s">
        <v>414</v>
      </c>
      <c r="N45" s="128" t="s">
        <v>1482</v>
      </c>
      <c r="O45" s="134" t="s">
        <v>1483</v>
      </c>
      <c r="P45" s="74" t="s">
        <v>1484</v>
      </c>
      <c r="Q45" s="76" t="s">
        <v>1485</v>
      </c>
      <c r="R45" s="71" t="s">
        <v>1486</v>
      </c>
      <c r="S45" s="84" t="s">
        <v>252</v>
      </c>
    </row>
    <row r="46" spans="1:19" s="172" customFormat="1" ht="12.75">
      <c r="A46" s="141">
        <v>44</v>
      </c>
      <c r="B46" s="73" t="s">
        <v>45</v>
      </c>
      <c r="C46" s="177">
        <v>42852</v>
      </c>
      <c r="D46" s="274">
        <v>1035</v>
      </c>
      <c r="E46" s="420" t="s">
        <v>1487</v>
      </c>
      <c r="F46" s="96">
        <v>12294.52</v>
      </c>
      <c r="G46" s="103"/>
      <c r="H46" s="103"/>
      <c r="I46" s="96">
        <v>1704</v>
      </c>
      <c r="J46" s="68"/>
      <c r="K46" s="96">
        <v>926495</v>
      </c>
      <c r="L46" s="74" t="s">
        <v>102</v>
      </c>
      <c r="M46" s="72" t="s">
        <v>535</v>
      </c>
      <c r="N46" s="128" t="s">
        <v>1488</v>
      </c>
      <c r="O46" s="134" t="s">
        <v>1489</v>
      </c>
      <c r="P46" s="74" t="s">
        <v>1490</v>
      </c>
      <c r="Q46" s="76" t="s">
        <v>1491</v>
      </c>
      <c r="R46" s="71" t="s">
        <v>1492</v>
      </c>
      <c r="S46" s="84" t="s">
        <v>252</v>
      </c>
    </row>
    <row r="47" spans="1:19" s="172" customFormat="1" ht="12.75">
      <c r="A47" s="141">
        <v>45</v>
      </c>
      <c r="B47" s="73" t="s">
        <v>45</v>
      </c>
      <c r="C47" s="177">
        <v>42852</v>
      </c>
      <c r="D47" s="274">
        <v>3971</v>
      </c>
      <c r="E47" s="420" t="s">
        <v>1481</v>
      </c>
      <c r="F47" s="96">
        <v>16812.25</v>
      </c>
      <c r="G47" s="103"/>
      <c r="H47" s="103"/>
      <c r="I47" s="96">
        <v>3146.98</v>
      </c>
      <c r="J47" s="68"/>
      <c r="K47" s="96">
        <v>1165761</v>
      </c>
      <c r="L47" s="74" t="s">
        <v>102</v>
      </c>
      <c r="M47" s="72" t="s">
        <v>535</v>
      </c>
      <c r="N47" s="128" t="s">
        <v>1493</v>
      </c>
      <c r="O47" s="134" t="s">
        <v>1483</v>
      </c>
      <c r="P47" s="74" t="s">
        <v>1484</v>
      </c>
      <c r="Q47" s="76" t="s">
        <v>1485</v>
      </c>
      <c r="R47" s="71" t="s">
        <v>1494</v>
      </c>
      <c r="S47" s="84" t="s">
        <v>252</v>
      </c>
    </row>
    <row r="48" spans="1:19" s="172" customFormat="1" ht="12.75">
      <c r="A48" s="141">
        <v>46</v>
      </c>
      <c r="B48" s="73" t="s">
        <v>45</v>
      </c>
      <c r="C48" s="177">
        <v>42860</v>
      </c>
      <c r="D48" s="274">
        <v>3953</v>
      </c>
      <c r="E48" s="420" t="s">
        <v>1777</v>
      </c>
      <c r="F48" s="96">
        <v>3954.59</v>
      </c>
      <c r="G48" s="103"/>
      <c r="H48" s="103"/>
      <c r="I48" s="96">
        <v>2714.3</v>
      </c>
      <c r="J48" s="68"/>
      <c r="K48" s="96">
        <v>275595</v>
      </c>
      <c r="L48" s="74" t="s">
        <v>929</v>
      </c>
      <c r="M48" s="72" t="s">
        <v>273</v>
      </c>
      <c r="N48" s="128" t="s">
        <v>1778</v>
      </c>
      <c r="O48" s="134" t="s">
        <v>1779</v>
      </c>
      <c r="P48" s="74" t="s">
        <v>1780</v>
      </c>
      <c r="Q48" s="76" t="s">
        <v>1781</v>
      </c>
      <c r="R48" s="71" t="s">
        <v>1782</v>
      </c>
      <c r="S48" s="84" t="s">
        <v>258</v>
      </c>
    </row>
    <row r="49" spans="1:19" s="172" customFormat="1" ht="12.75">
      <c r="A49" s="141">
        <v>47</v>
      </c>
      <c r="B49" s="73" t="s">
        <v>45</v>
      </c>
      <c r="C49" s="177">
        <v>42860</v>
      </c>
      <c r="D49" s="274">
        <v>5641</v>
      </c>
      <c r="E49" s="420" t="s">
        <v>1783</v>
      </c>
      <c r="F49" s="96">
        <v>6210.87</v>
      </c>
      <c r="G49" s="103"/>
      <c r="H49" s="103"/>
      <c r="I49" s="96">
        <v>2104</v>
      </c>
      <c r="J49" s="68"/>
      <c r="K49" s="96">
        <v>431966</v>
      </c>
      <c r="L49" s="74" t="s">
        <v>102</v>
      </c>
      <c r="M49" s="72" t="s">
        <v>273</v>
      </c>
      <c r="N49" s="128" t="s">
        <v>1784</v>
      </c>
      <c r="O49" s="134" t="s">
        <v>1785</v>
      </c>
      <c r="P49" s="74" t="s">
        <v>1473</v>
      </c>
      <c r="Q49" s="76" t="s">
        <v>1786</v>
      </c>
      <c r="R49" s="71" t="s">
        <v>1787</v>
      </c>
      <c r="S49" s="84" t="s">
        <v>258</v>
      </c>
    </row>
    <row r="50" spans="1:19" s="172" customFormat="1" ht="12.75">
      <c r="A50" s="141">
        <v>48</v>
      </c>
      <c r="B50" s="73" t="s">
        <v>45</v>
      </c>
      <c r="C50" s="177">
        <v>42863</v>
      </c>
      <c r="D50" s="274">
        <v>3971</v>
      </c>
      <c r="E50" s="420" t="s">
        <v>1788</v>
      </c>
      <c r="F50" s="96">
        <v>171340.81</v>
      </c>
      <c r="G50" s="103"/>
      <c r="H50" s="103"/>
      <c r="I50" s="96">
        <v>13434.62</v>
      </c>
      <c r="J50" s="68"/>
      <c r="K50" s="96">
        <v>11940741</v>
      </c>
      <c r="L50" s="74" t="s">
        <v>929</v>
      </c>
      <c r="M50" s="72" t="s">
        <v>1789</v>
      </c>
      <c r="N50" s="128" t="s">
        <v>1790</v>
      </c>
      <c r="O50" s="134" t="s">
        <v>1167</v>
      </c>
      <c r="P50" s="74" t="s">
        <v>1791</v>
      </c>
      <c r="Q50" s="76" t="s">
        <v>1792</v>
      </c>
      <c r="R50" s="71" t="s">
        <v>1793</v>
      </c>
      <c r="S50" s="84" t="s">
        <v>252</v>
      </c>
    </row>
    <row r="51" spans="1:19" s="172" customFormat="1" ht="12.75">
      <c r="A51" s="141">
        <v>49</v>
      </c>
      <c r="B51" s="73" t="s">
        <v>45</v>
      </c>
      <c r="C51" s="177">
        <v>42865</v>
      </c>
      <c r="D51" s="274">
        <v>3001</v>
      </c>
      <c r="E51" s="420">
        <v>3</v>
      </c>
      <c r="F51" s="96">
        <v>24074.11</v>
      </c>
      <c r="G51" s="103"/>
      <c r="H51" s="103"/>
      <c r="I51" s="96">
        <v>3571</v>
      </c>
      <c r="J51" s="68"/>
      <c r="K51" s="96">
        <v>1684465</v>
      </c>
      <c r="L51" s="74" t="s">
        <v>929</v>
      </c>
      <c r="M51" s="72" t="s">
        <v>957</v>
      </c>
      <c r="N51" s="128" t="s">
        <v>1794</v>
      </c>
      <c r="O51" s="134" t="s">
        <v>1795</v>
      </c>
      <c r="P51" s="74" t="s">
        <v>1796</v>
      </c>
      <c r="Q51" s="76" t="s">
        <v>1342</v>
      </c>
      <c r="R51" s="71">
        <v>1194</v>
      </c>
      <c r="S51" s="84" t="s">
        <v>252</v>
      </c>
    </row>
    <row r="52" spans="1:19" s="172" customFormat="1" ht="12.75">
      <c r="A52" s="141">
        <v>50</v>
      </c>
      <c r="B52" s="73" t="s">
        <v>45</v>
      </c>
      <c r="C52" s="177">
        <v>42866</v>
      </c>
      <c r="D52" s="274">
        <v>5632</v>
      </c>
      <c r="E52" s="420" t="s">
        <v>1797</v>
      </c>
      <c r="F52" s="96">
        <v>6144.93</v>
      </c>
      <c r="G52" s="103"/>
      <c r="H52" s="103"/>
      <c r="I52" s="96">
        <v>1340.81</v>
      </c>
      <c r="J52" s="68"/>
      <c r="K52" s="96">
        <v>429961</v>
      </c>
      <c r="L52" s="74" t="s">
        <v>102</v>
      </c>
      <c r="M52" s="72" t="s">
        <v>506</v>
      </c>
      <c r="N52" s="128" t="s">
        <v>1798</v>
      </c>
      <c r="O52" s="134" t="s">
        <v>1799</v>
      </c>
      <c r="P52" s="74" t="s">
        <v>1800</v>
      </c>
      <c r="Q52" s="76" t="s">
        <v>1801</v>
      </c>
      <c r="R52" s="71" t="s">
        <v>1802</v>
      </c>
      <c r="S52" s="84" t="s">
        <v>252</v>
      </c>
    </row>
    <row r="53" spans="1:19" s="172" customFormat="1" ht="12.75">
      <c r="A53" s="141">
        <v>51</v>
      </c>
      <c r="B53" s="73" t="s">
        <v>45</v>
      </c>
      <c r="C53" s="177">
        <v>42870</v>
      </c>
      <c r="D53" s="274">
        <v>552</v>
      </c>
      <c r="E53" s="420">
        <v>15</v>
      </c>
      <c r="F53" s="96">
        <v>1154.25</v>
      </c>
      <c r="G53" s="103"/>
      <c r="H53" s="103"/>
      <c r="I53" s="96">
        <v>748.25</v>
      </c>
      <c r="J53" s="68"/>
      <c r="K53" s="96">
        <v>80763</v>
      </c>
      <c r="L53" s="74" t="s">
        <v>102</v>
      </c>
      <c r="M53" s="72" t="s">
        <v>1019</v>
      </c>
      <c r="N53" s="128" t="s">
        <v>1803</v>
      </c>
      <c r="O53" s="134" t="s">
        <v>1804</v>
      </c>
      <c r="P53" s="74" t="s">
        <v>1022</v>
      </c>
      <c r="Q53" s="76" t="s">
        <v>1705</v>
      </c>
      <c r="R53" s="71">
        <v>4050</v>
      </c>
      <c r="S53" s="84" t="s">
        <v>258</v>
      </c>
    </row>
    <row r="54" spans="1:19" s="172" customFormat="1" ht="12.75">
      <c r="A54" s="141">
        <v>52</v>
      </c>
      <c r="B54" s="73" t="s">
        <v>45</v>
      </c>
      <c r="C54" s="177">
        <v>42874</v>
      </c>
      <c r="D54" s="274">
        <v>841</v>
      </c>
      <c r="E54" s="420" t="s">
        <v>1805</v>
      </c>
      <c r="F54" s="96">
        <v>10810.61</v>
      </c>
      <c r="G54" s="103"/>
      <c r="H54" s="103"/>
      <c r="I54" s="96">
        <v>1863</v>
      </c>
      <c r="J54" s="68"/>
      <c r="K54" s="96">
        <v>745834</v>
      </c>
      <c r="L54" s="74" t="s">
        <v>102</v>
      </c>
      <c r="M54" s="72" t="s">
        <v>535</v>
      </c>
      <c r="N54" s="128" t="s">
        <v>1806</v>
      </c>
      <c r="O54" s="134" t="s">
        <v>260</v>
      </c>
      <c r="P54" s="74" t="s">
        <v>243</v>
      </c>
      <c r="Q54" s="76" t="s">
        <v>1807</v>
      </c>
      <c r="R54" s="71" t="s">
        <v>1808</v>
      </c>
      <c r="S54" s="84" t="s">
        <v>252</v>
      </c>
    </row>
    <row r="55" spans="1:19" s="172" customFormat="1" ht="12.75">
      <c r="A55" s="141">
        <v>53</v>
      </c>
      <c r="B55" s="73" t="s">
        <v>45</v>
      </c>
      <c r="C55" s="177">
        <v>42878</v>
      </c>
      <c r="D55" s="274">
        <v>5743</v>
      </c>
      <c r="E55" s="420" t="s">
        <v>1809</v>
      </c>
      <c r="F55" s="96">
        <v>5644.52</v>
      </c>
      <c r="G55" s="103"/>
      <c r="H55" s="103"/>
      <c r="I55" s="96">
        <v>1988.3</v>
      </c>
      <c r="J55" s="68"/>
      <c r="K55" s="96">
        <v>394947</v>
      </c>
      <c r="L55" s="74" t="s">
        <v>102</v>
      </c>
      <c r="M55" s="72" t="s">
        <v>273</v>
      </c>
      <c r="N55" s="128" t="s">
        <v>1810</v>
      </c>
      <c r="O55" s="134" t="s">
        <v>1661</v>
      </c>
      <c r="P55" s="74" t="s">
        <v>1811</v>
      </c>
      <c r="Q55" s="76" t="s">
        <v>1812</v>
      </c>
      <c r="R55" s="71" t="s">
        <v>1662</v>
      </c>
      <c r="S55" s="84" t="s">
        <v>258</v>
      </c>
    </row>
    <row r="56" spans="1:19" s="172" customFormat="1" ht="12.75">
      <c r="A56" s="141">
        <v>54</v>
      </c>
      <c r="B56" s="73" t="s">
        <v>45</v>
      </c>
      <c r="C56" s="177">
        <v>42878</v>
      </c>
      <c r="D56" s="274">
        <v>1027</v>
      </c>
      <c r="E56" s="420" t="s">
        <v>1813</v>
      </c>
      <c r="F56" s="96">
        <v>10031.8</v>
      </c>
      <c r="G56" s="103"/>
      <c r="H56" s="103"/>
      <c r="I56" s="96">
        <v>1892.57</v>
      </c>
      <c r="J56" s="68"/>
      <c r="K56" s="96">
        <v>701925</v>
      </c>
      <c r="L56" s="74" t="s">
        <v>102</v>
      </c>
      <c r="M56" s="72" t="s">
        <v>535</v>
      </c>
      <c r="N56" s="128" t="s">
        <v>1814</v>
      </c>
      <c r="O56" s="134" t="s">
        <v>1815</v>
      </c>
      <c r="P56" s="74" t="s">
        <v>1490</v>
      </c>
      <c r="Q56" s="76" t="s">
        <v>1816</v>
      </c>
      <c r="R56" s="71" t="s">
        <v>1817</v>
      </c>
      <c r="S56" s="84" t="s">
        <v>252</v>
      </c>
    </row>
    <row r="57" spans="1:19" s="172" customFormat="1" ht="12.75">
      <c r="A57" s="141">
        <v>55</v>
      </c>
      <c r="B57" s="73" t="s">
        <v>45</v>
      </c>
      <c r="C57" s="177">
        <v>42878</v>
      </c>
      <c r="D57" s="274">
        <v>3966</v>
      </c>
      <c r="E57" s="420" t="s">
        <v>1818</v>
      </c>
      <c r="F57" s="96">
        <v>20410.36</v>
      </c>
      <c r="G57" s="103"/>
      <c r="H57" s="103"/>
      <c r="I57" s="96">
        <v>3937.75</v>
      </c>
      <c r="J57" s="68"/>
      <c r="K57" s="96">
        <v>1428113</v>
      </c>
      <c r="L57" s="74" t="s">
        <v>102</v>
      </c>
      <c r="M57" s="72" t="s">
        <v>414</v>
      </c>
      <c r="N57" s="128" t="s">
        <v>1819</v>
      </c>
      <c r="O57" s="134" t="s">
        <v>1820</v>
      </c>
      <c r="P57" s="74" t="s">
        <v>1287</v>
      </c>
      <c r="Q57" s="76" t="s">
        <v>1821</v>
      </c>
      <c r="R57" s="71" t="s">
        <v>1822</v>
      </c>
      <c r="S57" s="84" t="s">
        <v>252</v>
      </c>
    </row>
    <row r="58" spans="1:19" s="172" customFormat="1" ht="12.75">
      <c r="A58" s="141">
        <v>56</v>
      </c>
      <c r="B58" s="73" t="s">
        <v>45</v>
      </c>
      <c r="C58" s="177">
        <v>42880</v>
      </c>
      <c r="D58" s="274">
        <v>1038</v>
      </c>
      <c r="E58" s="420" t="s">
        <v>1823</v>
      </c>
      <c r="F58" s="96">
        <v>7303.58</v>
      </c>
      <c r="G58" s="103"/>
      <c r="H58" s="103"/>
      <c r="I58" s="96">
        <v>1303.51</v>
      </c>
      <c r="J58" s="68"/>
      <c r="K58" s="96">
        <v>1165761</v>
      </c>
      <c r="L58" s="74" t="s">
        <v>1824</v>
      </c>
      <c r="M58" s="72" t="s">
        <v>506</v>
      </c>
      <c r="N58" s="128" t="s">
        <v>1825</v>
      </c>
      <c r="O58" s="134" t="s">
        <v>1826</v>
      </c>
      <c r="P58" s="74" t="s">
        <v>1827</v>
      </c>
      <c r="Q58" s="76" t="s">
        <v>1828</v>
      </c>
      <c r="R58" s="71" t="s">
        <v>1829</v>
      </c>
      <c r="S58" s="84" t="s">
        <v>258</v>
      </c>
    </row>
    <row r="59" spans="1:19" s="172" customFormat="1" ht="12.75">
      <c r="A59" s="141">
        <v>57</v>
      </c>
      <c r="B59" s="73" t="s">
        <v>45</v>
      </c>
      <c r="C59" s="177">
        <v>42880</v>
      </c>
      <c r="D59" s="274">
        <v>6535</v>
      </c>
      <c r="E59" s="420">
        <v>72</v>
      </c>
      <c r="F59" s="96">
        <v>6956.62</v>
      </c>
      <c r="G59" s="103"/>
      <c r="H59" s="103"/>
      <c r="I59" s="96">
        <v>2125.63</v>
      </c>
      <c r="J59" s="68"/>
      <c r="K59" s="96">
        <v>575124</v>
      </c>
      <c r="L59" s="74" t="s">
        <v>102</v>
      </c>
      <c r="M59" s="72" t="s">
        <v>911</v>
      </c>
      <c r="N59" s="128" t="s">
        <v>1830</v>
      </c>
      <c r="O59" s="134" t="s">
        <v>1831</v>
      </c>
      <c r="P59" s="74" t="s">
        <v>1832</v>
      </c>
      <c r="Q59" s="76" t="s">
        <v>126</v>
      </c>
      <c r="R59" s="71">
        <v>1928</v>
      </c>
      <c r="S59" s="84" t="s">
        <v>258</v>
      </c>
    </row>
    <row r="60" spans="1:19" s="172" customFormat="1" ht="12.75">
      <c r="A60" s="141">
        <v>58</v>
      </c>
      <c r="B60" s="73" t="s">
        <v>45</v>
      </c>
      <c r="C60" s="177">
        <v>42881</v>
      </c>
      <c r="D60" s="274">
        <v>3037</v>
      </c>
      <c r="E60" s="420" t="s">
        <v>1833</v>
      </c>
      <c r="F60" s="96">
        <v>60294.47</v>
      </c>
      <c r="G60" s="103"/>
      <c r="H60" s="103"/>
      <c r="I60" s="96">
        <v>8757.82</v>
      </c>
      <c r="J60" s="68"/>
      <c r="K60" s="96">
        <v>4218804</v>
      </c>
      <c r="L60" s="74" t="s">
        <v>102</v>
      </c>
      <c r="M60" s="72" t="s">
        <v>708</v>
      </c>
      <c r="N60" s="128" t="s">
        <v>1834</v>
      </c>
      <c r="O60" s="134" t="s">
        <v>1843</v>
      </c>
      <c r="P60" s="74" t="s">
        <v>1835</v>
      </c>
      <c r="Q60" s="76" t="s">
        <v>1342</v>
      </c>
      <c r="R60" s="71" t="s">
        <v>1836</v>
      </c>
      <c r="S60" s="84" t="s">
        <v>252</v>
      </c>
    </row>
    <row r="61" spans="1:19" s="172" customFormat="1" ht="12.75">
      <c r="A61" s="141">
        <v>59</v>
      </c>
      <c r="B61" s="73" t="s">
        <v>45</v>
      </c>
      <c r="C61" s="177">
        <v>42884</v>
      </c>
      <c r="D61" s="274">
        <v>3916</v>
      </c>
      <c r="E61" s="420">
        <v>10</v>
      </c>
      <c r="F61" s="96">
        <v>4178.09</v>
      </c>
      <c r="G61" s="103"/>
      <c r="H61" s="103"/>
      <c r="I61" s="96">
        <v>1197.78</v>
      </c>
      <c r="J61" s="68"/>
      <c r="K61" s="96">
        <v>291171</v>
      </c>
      <c r="L61" s="74" t="s">
        <v>1837</v>
      </c>
      <c r="M61" s="72"/>
      <c r="N61" s="128" t="s">
        <v>1838</v>
      </c>
      <c r="O61" s="134" t="s">
        <v>1839</v>
      </c>
      <c r="P61" s="74" t="s">
        <v>1840</v>
      </c>
      <c r="Q61" s="76" t="s">
        <v>596</v>
      </c>
      <c r="R61" s="71">
        <v>1675</v>
      </c>
      <c r="S61" s="84" t="s">
        <v>258</v>
      </c>
    </row>
    <row r="62" spans="1:19" s="172" customFormat="1" ht="12.75">
      <c r="A62" s="141">
        <v>60</v>
      </c>
      <c r="B62" s="73" t="s">
        <v>45</v>
      </c>
      <c r="C62" s="177">
        <v>42884</v>
      </c>
      <c r="D62" s="274">
        <v>9</v>
      </c>
      <c r="E62" s="420" t="s">
        <v>1841</v>
      </c>
      <c r="F62" s="96">
        <v>27919.64</v>
      </c>
      <c r="G62" s="103"/>
      <c r="H62" s="103"/>
      <c r="I62" s="96">
        <v>3150.89</v>
      </c>
      <c r="J62" s="68"/>
      <c r="K62" s="96">
        <v>1953537</v>
      </c>
      <c r="L62" s="74" t="s">
        <v>929</v>
      </c>
      <c r="M62" s="72" t="s">
        <v>659</v>
      </c>
      <c r="N62" s="128" t="s">
        <v>1842</v>
      </c>
      <c r="O62" s="134" t="s">
        <v>1843</v>
      </c>
      <c r="P62" s="74" t="s">
        <v>1835</v>
      </c>
      <c r="Q62" s="76" t="s">
        <v>1844</v>
      </c>
      <c r="R62" s="71" t="s">
        <v>1845</v>
      </c>
      <c r="S62" s="84" t="s">
        <v>252</v>
      </c>
    </row>
    <row r="63" spans="1:19" s="172" customFormat="1" ht="12.75">
      <c r="A63" s="141">
        <v>61</v>
      </c>
      <c r="B63" s="73" t="s">
        <v>45</v>
      </c>
      <c r="C63" s="177">
        <v>42886</v>
      </c>
      <c r="D63" s="274">
        <v>3916</v>
      </c>
      <c r="E63" s="420" t="s">
        <v>1846</v>
      </c>
      <c r="F63" s="96">
        <v>36651.44</v>
      </c>
      <c r="G63" s="103"/>
      <c r="H63" s="103"/>
      <c r="I63" s="96">
        <v>3967.29</v>
      </c>
      <c r="J63" s="68"/>
      <c r="K63" s="96">
        <v>2564501</v>
      </c>
      <c r="L63" s="74" t="s">
        <v>929</v>
      </c>
      <c r="M63" s="72" t="s">
        <v>1360</v>
      </c>
      <c r="N63" s="128" t="s">
        <v>1847</v>
      </c>
      <c r="O63" s="194" t="s">
        <v>260</v>
      </c>
      <c r="P63" s="74" t="s">
        <v>243</v>
      </c>
      <c r="Q63" s="76" t="s">
        <v>596</v>
      </c>
      <c r="R63" s="71" t="s">
        <v>1848</v>
      </c>
      <c r="S63" s="84" t="s">
        <v>252</v>
      </c>
    </row>
    <row r="64" spans="1:19" s="172" customFormat="1" ht="12.75">
      <c r="A64" s="141">
        <v>62</v>
      </c>
      <c r="B64" s="73" t="s">
        <v>45</v>
      </c>
      <c r="C64" s="177">
        <v>42893</v>
      </c>
      <c r="D64" s="274">
        <v>3932</v>
      </c>
      <c r="E64" s="420" t="s">
        <v>2128</v>
      </c>
      <c r="F64" s="96">
        <v>14008.85</v>
      </c>
      <c r="G64" s="103"/>
      <c r="H64" s="103"/>
      <c r="I64" s="96">
        <v>2562.18</v>
      </c>
      <c r="J64" s="68"/>
      <c r="K64" s="96">
        <v>980199</v>
      </c>
      <c r="L64" s="74" t="s">
        <v>102</v>
      </c>
      <c r="M64" s="72" t="s">
        <v>726</v>
      </c>
      <c r="N64" s="195" t="s">
        <v>2129</v>
      </c>
      <c r="O64" s="134" t="s">
        <v>1489</v>
      </c>
      <c r="P64" s="74" t="s">
        <v>1490</v>
      </c>
      <c r="Q64" s="76" t="s">
        <v>2130</v>
      </c>
      <c r="R64" s="71" t="s">
        <v>2131</v>
      </c>
      <c r="S64" s="84" t="s">
        <v>252</v>
      </c>
    </row>
    <row r="65" spans="1:19" s="38" customFormat="1" ht="12.75">
      <c r="A65" s="22">
        <v>63</v>
      </c>
      <c r="B65" s="73" t="s">
        <v>45</v>
      </c>
      <c r="C65" s="33">
        <v>42895</v>
      </c>
      <c r="D65" s="272">
        <v>1019</v>
      </c>
      <c r="E65" s="420" t="s">
        <v>2132</v>
      </c>
      <c r="F65" s="34">
        <v>7355.01</v>
      </c>
      <c r="G65" s="4"/>
      <c r="H65" s="4"/>
      <c r="I65" s="96">
        <v>2086.08</v>
      </c>
      <c r="J65" s="2"/>
      <c r="K65" s="34">
        <v>512424</v>
      </c>
      <c r="L65" s="74" t="s">
        <v>102</v>
      </c>
      <c r="M65" s="72" t="s">
        <v>911</v>
      </c>
      <c r="N65" s="128" t="s">
        <v>2133</v>
      </c>
      <c r="O65" s="134" t="s">
        <v>1467</v>
      </c>
      <c r="P65" s="74" t="s">
        <v>2004</v>
      </c>
      <c r="Q65" s="76" t="s">
        <v>2134</v>
      </c>
      <c r="R65" s="71" t="s">
        <v>2135</v>
      </c>
      <c r="S65" s="84" t="s">
        <v>258</v>
      </c>
    </row>
    <row r="66" spans="1:19" s="38" customFormat="1" ht="12.75">
      <c r="A66" s="22">
        <v>64</v>
      </c>
      <c r="B66" s="73" t="s">
        <v>45</v>
      </c>
      <c r="C66" s="33">
        <v>42900</v>
      </c>
      <c r="D66" s="272">
        <v>3932</v>
      </c>
      <c r="E66" s="74" t="s">
        <v>2136</v>
      </c>
      <c r="F66" s="34">
        <v>32554.46</v>
      </c>
      <c r="G66" s="4"/>
      <c r="H66" s="4"/>
      <c r="I66" s="34">
        <v>235.662</v>
      </c>
      <c r="J66" s="2"/>
      <c r="K66" s="34">
        <v>2282393</v>
      </c>
      <c r="L66" s="74" t="s">
        <v>929</v>
      </c>
      <c r="M66" s="72" t="s">
        <v>708</v>
      </c>
      <c r="N66" s="128" t="s">
        <v>2137</v>
      </c>
      <c r="O66" s="134" t="s">
        <v>966</v>
      </c>
      <c r="P66" s="74" t="s">
        <v>1156</v>
      </c>
      <c r="Q66" s="76" t="s">
        <v>596</v>
      </c>
      <c r="R66" s="71" t="s">
        <v>971</v>
      </c>
      <c r="S66" s="84" t="s">
        <v>252</v>
      </c>
    </row>
    <row r="67" spans="1:19" s="38" customFormat="1" ht="12.75">
      <c r="A67" s="22">
        <v>65</v>
      </c>
      <c r="B67" s="73" t="s">
        <v>45</v>
      </c>
      <c r="C67" s="33">
        <v>42902</v>
      </c>
      <c r="D67" s="272">
        <v>765</v>
      </c>
      <c r="E67" s="420" t="s">
        <v>2138</v>
      </c>
      <c r="F67" s="34">
        <v>7532.69</v>
      </c>
      <c r="G67" s="4"/>
      <c r="H67" s="4"/>
      <c r="I67" s="34">
        <v>2134.04</v>
      </c>
      <c r="J67" s="2"/>
      <c r="K67" s="34">
        <v>528117</v>
      </c>
      <c r="L67" s="74" t="s">
        <v>102</v>
      </c>
      <c r="M67" s="72" t="s">
        <v>273</v>
      </c>
      <c r="N67" s="128" t="s">
        <v>2139</v>
      </c>
      <c r="O67" s="134" t="s">
        <v>1467</v>
      </c>
      <c r="P67" s="74" t="s">
        <v>2004</v>
      </c>
      <c r="Q67" s="76" t="s">
        <v>2140</v>
      </c>
      <c r="R67" s="71" t="s">
        <v>2141</v>
      </c>
      <c r="S67" s="84" t="s">
        <v>258</v>
      </c>
    </row>
    <row r="68" spans="1:19" s="38" customFormat="1" ht="12.75">
      <c r="A68" s="22">
        <v>66</v>
      </c>
      <c r="B68" s="73" t="s">
        <v>45</v>
      </c>
      <c r="C68" s="33">
        <v>42923</v>
      </c>
      <c r="D68" s="272">
        <v>6239</v>
      </c>
      <c r="E68" s="420">
        <v>20</v>
      </c>
      <c r="F68" s="34">
        <v>775.8</v>
      </c>
      <c r="G68" s="4"/>
      <c r="H68" s="4"/>
      <c r="I68" s="34">
        <v>149043</v>
      </c>
      <c r="J68" s="2"/>
      <c r="K68" s="34">
        <v>54446</v>
      </c>
      <c r="L68" s="74" t="s">
        <v>2285</v>
      </c>
      <c r="M68" s="72" t="s">
        <v>456</v>
      </c>
      <c r="N68" s="128" t="s">
        <v>2286</v>
      </c>
      <c r="O68" s="134" t="s">
        <v>2058</v>
      </c>
      <c r="P68" s="74" t="s">
        <v>2287</v>
      </c>
      <c r="Q68" s="76" t="s">
        <v>779</v>
      </c>
      <c r="R68" s="71">
        <v>3360</v>
      </c>
      <c r="S68" s="84" t="s">
        <v>258</v>
      </c>
    </row>
    <row r="69" spans="1:19" s="38" customFormat="1" ht="12.75">
      <c r="A69" s="22">
        <v>67</v>
      </c>
      <c r="B69" s="73" t="s">
        <v>45</v>
      </c>
      <c r="C69" s="33">
        <v>42923</v>
      </c>
      <c r="D69" s="272">
        <v>3966</v>
      </c>
      <c r="E69" s="420">
        <v>68</v>
      </c>
      <c r="F69" s="34">
        <v>525.28</v>
      </c>
      <c r="G69" s="4"/>
      <c r="H69" s="4"/>
      <c r="I69" s="34">
        <v>502.93</v>
      </c>
      <c r="J69" s="2"/>
      <c r="K69" s="34">
        <v>36864</v>
      </c>
      <c r="L69" s="74" t="s">
        <v>1263</v>
      </c>
      <c r="M69" s="72"/>
      <c r="N69" s="128" t="s">
        <v>2288</v>
      </c>
      <c r="O69" s="134" t="s">
        <v>2289</v>
      </c>
      <c r="P69" s="74" t="s">
        <v>2290</v>
      </c>
      <c r="Q69" s="76" t="s">
        <v>2291</v>
      </c>
      <c r="R69" s="71">
        <v>210</v>
      </c>
      <c r="S69" s="84" t="s">
        <v>258</v>
      </c>
    </row>
    <row r="70" spans="1:19" s="38" customFormat="1" ht="12.75">
      <c r="A70" s="22">
        <v>68</v>
      </c>
      <c r="B70" s="73" t="s">
        <v>45</v>
      </c>
      <c r="C70" s="33">
        <v>42927</v>
      </c>
      <c r="D70" s="272">
        <v>838</v>
      </c>
      <c r="E70" s="431" t="s">
        <v>2292</v>
      </c>
      <c r="F70" s="34">
        <v>9520.33</v>
      </c>
      <c r="G70" s="4"/>
      <c r="H70" s="4"/>
      <c r="I70" s="34">
        <v>1783</v>
      </c>
      <c r="J70" s="2"/>
      <c r="K70" s="34">
        <v>652899</v>
      </c>
      <c r="L70" s="74" t="s">
        <v>102</v>
      </c>
      <c r="M70" s="72" t="s">
        <v>535</v>
      </c>
      <c r="N70" s="128" t="s">
        <v>2293</v>
      </c>
      <c r="O70" s="134" t="s">
        <v>2294</v>
      </c>
      <c r="P70" s="74" t="s">
        <v>2295</v>
      </c>
      <c r="Q70" s="76" t="s">
        <v>2105</v>
      </c>
      <c r="R70" s="71" t="s">
        <v>2296</v>
      </c>
      <c r="S70" s="84" t="s">
        <v>258</v>
      </c>
    </row>
    <row r="71" spans="1:19" s="38" customFormat="1" ht="12.75">
      <c r="A71" s="22">
        <v>69</v>
      </c>
      <c r="B71" s="73" t="s">
        <v>45</v>
      </c>
      <c r="C71" s="33">
        <v>42927</v>
      </c>
      <c r="D71" s="272">
        <v>6512</v>
      </c>
      <c r="E71" s="420">
        <v>6</v>
      </c>
      <c r="F71" s="34">
        <v>84247</v>
      </c>
      <c r="G71" s="4"/>
      <c r="H71" s="4"/>
      <c r="I71" s="34">
        <v>14806.22</v>
      </c>
      <c r="J71" s="2"/>
      <c r="K71" s="34">
        <v>5912454</v>
      </c>
      <c r="L71" s="74" t="s">
        <v>102</v>
      </c>
      <c r="M71" s="72" t="s">
        <v>2297</v>
      </c>
      <c r="N71" s="128" t="s">
        <v>2298</v>
      </c>
      <c r="O71" s="134" t="s">
        <v>1843</v>
      </c>
      <c r="P71" s="74" t="s">
        <v>1835</v>
      </c>
      <c r="Q71" s="76" t="s">
        <v>409</v>
      </c>
      <c r="R71" s="71">
        <v>1370</v>
      </c>
      <c r="S71" s="84" t="s">
        <v>252</v>
      </c>
    </row>
    <row r="72" spans="1:19" s="172" customFormat="1" ht="12.75">
      <c r="A72" s="185">
        <v>70</v>
      </c>
      <c r="B72" s="178" t="s">
        <v>45</v>
      </c>
      <c r="C72" s="186">
        <v>42930</v>
      </c>
      <c r="D72" s="273">
        <v>838</v>
      </c>
      <c r="E72" s="431" t="s">
        <v>2292</v>
      </c>
      <c r="F72" s="187">
        <v>10412.08</v>
      </c>
      <c r="G72" s="179"/>
      <c r="H72" s="179"/>
      <c r="I72" s="187">
        <v>1783</v>
      </c>
      <c r="J72" s="97"/>
      <c r="K72" s="187">
        <v>728533</v>
      </c>
      <c r="L72" s="138" t="s">
        <v>102</v>
      </c>
      <c r="M72" s="192" t="s">
        <v>535</v>
      </c>
      <c r="N72" s="181" t="s">
        <v>2299</v>
      </c>
      <c r="O72" s="182" t="s">
        <v>2294</v>
      </c>
      <c r="P72" s="193" t="s">
        <v>2295</v>
      </c>
      <c r="Q72" s="138" t="s">
        <v>2105</v>
      </c>
      <c r="R72" s="80" t="s">
        <v>2296</v>
      </c>
      <c r="S72" s="126" t="s">
        <v>252</v>
      </c>
    </row>
    <row r="73" spans="1:19" s="172" customFormat="1" ht="12.75">
      <c r="A73" s="141">
        <v>71</v>
      </c>
      <c r="B73" s="73" t="s">
        <v>45</v>
      </c>
      <c r="C73" s="177">
        <v>42930</v>
      </c>
      <c r="D73" s="274">
        <v>62</v>
      </c>
      <c r="E73" s="420" t="s">
        <v>2300</v>
      </c>
      <c r="F73" s="96">
        <v>17089.68</v>
      </c>
      <c r="G73" s="103"/>
      <c r="H73" s="103"/>
      <c r="I73" s="96">
        <v>1947.57</v>
      </c>
      <c r="J73" s="68"/>
      <c r="K73" s="96">
        <v>1198157</v>
      </c>
      <c r="L73" s="74" t="s">
        <v>102</v>
      </c>
      <c r="M73" s="72" t="s">
        <v>1413</v>
      </c>
      <c r="N73" s="128" t="s">
        <v>2301</v>
      </c>
      <c r="O73" s="134" t="s">
        <v>2302</v>
      </c>
      <c r="P73" s="74" t="s">
        <v>2303</v>
      </c>
      <c r="Q73" s="76" t="s">
        <v>2304</v>
      </c>
      <c r="R73" s="71" t="s">
        <v>2305</v>
      </c>
      <c r="S73" s="84" t="s">
        <v>252</v>
      </c>
    </row>
    <row r="74" spans="1:19" s="172" customFormat="1" ht="12.75">
      <c r="A74" s="141">
        <v>72</v>
      </c>
      <c r="B74" s="73" t="s">
        <v>45</v>
      </c>
      <c r="C74" s="177">
        <v>42930</v>
      </c>
      <c r="D74" s="274">
        <v>242</v>
      </c>
      <c r="E74" s="283" t="s">
        <v>2306</v>
      </c>
      <c r="F74" s="96">
        <v>4915.69</v>
      </c>
      <c r="G74" s="103"/>
      <c r="H74" s="103"/>
      <c r="I74" s="96">
        <v>1295.62</v>
      </c>
      <c r="J74" s="68"/>
      <c r="K74" s="96">
        <v>344983</v>
      </c>
      <c r="L74" s="74" t="s">
        <v>102</v>
      </c>
      <c r="M74" s="72" t="s">
        <v>273</v>
      </c>
      <c r="N74" s="128" t="s">
        <v>2307</v>
      </c>
      <c r="O74" s="134" t="s">
        <v>2308</v>
      </c>
      <c r="P74" s="74" t="s">
        <v>2309</v>
      </c>
      <c r="Q74" s="76" t="s">
        <v>715</v>
      </c>
      <c r="R74" s="71" t="s">
        <v>2310</v>
      </c>
      <c r="S74" s="84" t="s">
        <v>258</v>
      </c>
    </row>
    <row r="75" spans="1:19" s="172" customFormat="1" ht="12.75">
      <c r="A75" s="141">
        <v>73</v>
      </c>
      <c r="B75" s="73" t="s">
        <v>45</v>
      </c>
      <c r="C75" s="177">
        <v>42933</v>
      </c>
      <c r="D75" s="274">
        <v>5150</v>
      </c>
      <c r="E75" s="283" t="s">
        <v>2311</v>
      </c>
      <c r="F75" s="96">
        <v>12189.2</v>
      </c>
      <c r="G75" s="103"/>
      <c r="H75" s="103"/>
      <c r="I75" s="96">
        <v>2714.3</v>
      </c>
      <c r="J75" s="68"/>
      <c r="K75" s="96">
        <v>855438</v>
      </c>
      <c r="L75" s="74" t="s">
        <v>102</v>
      </c>
      <c r="M75" s="72" t="s">
        <v>273</v>
      </c>
      <c r="N75" s="128" t="s">
        <v>2312</v>
      </c>
      <c r="O75" s="134" t="s">
        <v>873</v>
      </c>
      <c r="P75" s="74" t="s">
        <v>2313</v>
      </c>
      <c r="Q75" s="76" t="s">
        <v>2314</v>
      </c>
      <c r="R75" s="71" t="s">
        <v>2315</v>
      </c>
      <c r="S75" s="84" t="s">
        <v>252</v>
      </c>
    </row>
    <row r="76" spans="1:19" s="172" customFormat="1" ht="12.75">
      <c r="A76" s="141">
        <v>74</v>
      </c>
      <c r="B76" s="73" t="s">
        <v>45</v>
      </c>
      <c r="C76" s="177">
        <v>42933</v>
      </c>
      <c r="D76" s="274">
        <v>27</v>
      </c>
      <c r="E76" s="283">
        <v>22</v>
      </c>
      <c r="F76" s="96">
        <v>9069.3</v>
      </c>
      <c r="G76" s="103"/>
      <c r="H76" s="103"/>
      <c r="I76" s="96">
        <v>1608.06</v>
      </c>
      <c r="J76" s="68"/>
      <c r="K76" s="96">
        <v>636483</v>
      </c>
      <c r="L76" s="74" t="s">
        <v>929</v>
      </c>
      <c r="M76" s="72" t="s">
        <v>911</v>
      </c>
      <c r="N76" s="128" t="s">
        <v>2316</v>
      </c>
      <c r="O76" s="134" t="s">
        <v>2317</v>
      </c>
      <c r="P76" s="74" t="s">
        <v>2318</v>
      </c>
      <c r="Q76" s="76" t="s">
        <v>596</v>
      </c>
      <c r="R76" s="71" t="s">
        <v>2319</v>
      </c>
      <c r="S76" s="84" t="s">
        <v>258</v>
      </c>
    </row>
    <row r="77" spans="1:19" s="172" customFormat="1" ht="12.75">
      <c r="A77" s="141">
        <v>75</v>
      </c>
      <c r="B77" s="73" t="s">
        <v>45</v>
      </c>
      <c r="C77" s="177">
        <v>42934</v>
      </c>
      <c r="D77" s="274">
        <v>6512</v>
      </c>
      <c r="E77" s="283">
        <v>59</v>
      </c>
      <c r="F77" s="96">
        <v>54393.18</v>
      </c>
      <c r="G77" s="103"/>
      <c r="H77" s="103"/>
      <c r="I77" s="96">
        <v>10500</v>
      </c>
      <c r="J77" s="68"/>
      <c r="K77" s="96">
        <v>3817313</v>
      </c>
      <c r="L77" s="74" t="s">
        <v>102</v>
      </c>
      <c r="M77" s="72" t="s">
        <v>1315</v>
      </c>
      <c r="N77" s="128" t="s">
        <v>2320</v>
      </c>
      <c r="O77" s="134" t="s">
        <v>2321</v>
      </c>
      <c r="P77" s="74" t="s">
        <v>1791</v>
      </c>
      <c r="Q77" s="76" t="s">
        <v>1120</v>
      </c>
      <c r="R77" s="71">
        <v>1580</v>
      </c>
      <c r="S77" s="84" t="s">
        <v>252</v>
      </c>
    </row>
    <row r="78" spans="1:19" s="172" customFormat="1" ht="12.75">
      <c r="A78" s="141">
        <v>76</v>
      </c>
      <c r="B78" s="73" t="s">
        <v>45</v>
      </c>
      <c r="C78" s="177">
        <v>42942</v>
      </c>
      <c r="D78" s="274">
        <v>719</v>
      </c>
      <c r="E78" s="283" t="s">
        <v>2322</v>
      </c>
      <c r="F78" s="96">
        <v>11590.14</v>
      </c>
      <c r="G78" s="103"/>
      <c r="H78" s="103"/>
      <c r="I78" s="96">
        <v>1998.05</v>
      </c>
      <c r="J78" s="68"/>
      <c r="K78" s="96">
        <v>813396</v>
      </c>
      <c r="L78" s="74" t="s">
        <v>929</v>
      </c>
      <c r="M78" s="72" t="s">
        <v>726</v>
      </c>
      <c r="N78" s="128" t="s">
        <v>2323</v>
      </c>
      <c r="O78" s="194" t="s">
        <v>2324</v>
      </c>
      <c r="P78" s="74" t="s">
        <v>2325</v>
      </c>
      <c r="Q78" s="76" t="s">
        <v>2326</v>
      </c>
      <c r="R78" s="71" t="s">
        <v>2327</v>
      </c>
      <c r="S78" s="84" t="s">
        <v>252</v>
      </c>
    </row>
    <row r="79" spans="1:19" s="172" customFormat="1" ht="12.75">
      <c r="A79" s="141">
        <v>77</v>
      </c>
      <c r="B79" s="73" t="s">
        <v>45</v>
      </c>
      <c r="C79" s="177">
        <v>42944</v>
      </c>
      <c r="D79" s="274">
        <v>5156</v>
      </c>
      <c r="E79" s="283" t="s">
        <v>2328</v>
      </c>
      <c r="F79" s="96">
        <v>7573.46</v>
      </c>
      <c r="G79" s="103"/>
      <c r="H79" s="103"/>
      <c r="I79" s="96">
        <v>2087.32</v>
      </c>
      <c r="J79" s="68"/>
      <c r="K79" s="96">
        <v>531505</v>
      </c>
      <c r="L79" s="74" t="s">
        <v>102</v>
      </c>
      <c r="M79" s="72" t="s">
        <v>273</v>
      </c>
      <c r="N79" s="129" t="s">
        <v>2329</v>
      </c>
      <c r="O79" s="134" t="s">
        <v>2330</v>
      </c>
      <c r="P79" s="74" t="s">
        <v>1780</v>
      </c>
      <c r="Q79" s="76" t="s">
        <v>386</v>
      </c>
      <c r="R79" s="71" t="s">
        <v>2331</v>
      </c>
      <c r="S79" s="84" t="s">
        <v>258</v>
      </c>
    </row>
    <row r="80" spans="1:19" ht="12.75">
      <c r="A80" s="26">
        <v>78</v>
      </c>
      <c r="B80" s="84" t="s">
        <v>45</v>
      </c>
      <c r="C80" s="267">
        <v>42948</v>
      </c>
      <c r="D80" s="251">
        <v>241</v>
      </c>
      <c r="E80" s="283" t="s">
        <v>2567</v>
      </c>
      <c r="F80" s="19">
        <v>18796.54</v>
      </c>
      <c r="G80" s="12"/>
      <c r="H80" s="12"/>
      <c r="I80" s="208">
        <v>14806.22</v>
      </c>
      <c r="J80" s="12"/>
      <c r="K80" s="19">
        <v>1319141</v>
      </c>
      <c r="L80" s="121" t="s">
        <v>102</v>
      </c>
      <c r="M80" s="268">
        <v>7</v>
      </c>
      <c r="N80" s="84" t="s">
        <v>2717</v>
      </c>
      <c r="O80" s="160" t="s">
        <v>2568</v>
      </c>
      <c r="P80" s="105" t="s">
        <v>2569</v>
      </c>
      <c r="Q80" s="106" t="s">
        <v>2570</v>
      </c>
      <c r="R80" s="109" t="s">
        <v>2571</v>
      </c>
      <c r="S80" s="84" t="s">
        <v>252</v>
      </c>
    </row>
    <row r="81" spans="1:19" ht="12.75">
      <c r="A81" s="26">
        <v>79</v>
      </c>
      <c r="B81" s="84" t="s">
        <v>45</v>
      </c>
      <c r="C81" s="267">
        <v>42949</v>
      </c>
      <c r="D81" s="251">
        <v>6539</v>
      </c>
      <c r="E81" s="283" t="s">
        <v>2572</v>
      </c>
      <c r="F81" s="19">
        <v>15326.72</v>
      </c>
      <c r="G81" s="12"/>
      <c r="H81" s="12"/>
      <c r="I81" s="208">
        <v>2855</v>
      </c>
      <c r="J81" s="12"/>
      <c r="K81" s="19">
        <v>1075629</v>
      </c>
      <c r="L81" s="121" t="s">
        <v>102</v>
      </c>
      <c r="M81" s="84">
        <v>16</v>
      </c>
      <c r="N81" s="84" t="s">
        <v>2579</v>
      </c>
      <c r="O81" s="160" t="s">
        <v>2573</v>
      </c>
      <c r="P81" s="105" t="s">
        <v>2718</v>
      </c>
      <c r="Q81" s="106" t="s">
        <v>2574</v>
      </c>
      <c r="R81" s="109" t="s">
        <v>2575</v>
      </c>
      <c r="S81" s="84" t="s">
        <v>252</v>
      </c>
    </row>
    <row r="82" spans="1:19" ht="12.75">
      <c r="A82" s="26">
        <v>80</v>
      </c>
      <c r="B82" s="84" t="s">
        <v>45</v>
      </c>
      <c r="C82" s="267">
        <v>42956</v>
      </c>
      <c r="D82" s="143" t="s">
        <v>2576</v>
      </c>
      <c r="E82" s="431" t="s">
        <v>2577</v>
      </c>
      <c r="F82" s="19">
        <v>253677.28</v>
      </c>
      <c r="G82" s="12"/>
      <c r="H82" s="12"/>
      <c r="I82" s="208">
        <v>30373.2</v>
      </c>
      <c r="J82" s="12"/>
      <c r="K82" s="19">
        <v>17732042</v>
      </c>
      <c r="L82" s="121" t="s">
        <v>2584</v>
      </c>
      <c r="M82" s="84" t="s">
        <v>2719</v>
      </c>
      <c r="N82" s="84" t="s">
        <v>2578</v>
      </c>
      <c r="O82" s="160" t="s">
        <v>2580</v>
      </c>
      <c r="P82" s="105" t="s">
        <v>2581</v>
      </c>
      <c r="Q82" s="106" t="s">
        <v>2582</v>
      </c>
      <c r="R82" s="109" t="s">
        <v>2583</v>
      </c>
      <c r="S82" s="84" t="s">
        <v>252</v>
      </c>
    </row>
    <row r="83" spans="1:19" ht="12.75">
      <c r="A83" s="26">
        <v>81</v>
      </c>
      <c r="B83" s="84" t="s">
        <v>45</v>
      </c>
      <c r="C83" s="267">
        <v>42969</v>
      </c>
      <c r="D83" s="251">
        <v>27</v>
      </c>
      <c r="E83" s="283" t="s">
        <v>2585</v>
      </c>
      <c r="F83" s="19">
        <v>28359.24</v>
      </c>
      <c r="G83" s="12"/>
      <c r="H83" s="12"/>
      <c r="I83" s="208">
        <v>3279.01</v>
      </c>
      <c r="J83" s="12"/>
      <c r="K83" s="19">
        <v>1982311</v>
      </c>
      <c r="L83" s="121" t="s">
        <v>2586</v>
      </c>
      <c r="M83" s="268">
        <v>19</v>
      </c>
      <c r="N83" s="84" t="s">
        <v>2587</v>
      </c>
      <c r="O83" s="160" t="s">
        <v>2588</v>
      </c>
      <c r="P83" s="105" t="s">
        <v>2589</v>
      </c>
      <c r="Q83" s="106" t="s">
        <v>2590</v>
      </c>
      <c r="R83" s="109" t="s">
        <v>2591</v>
      </c>
      <c r="S83" s="84" t="s">
        <v>252</v>
      </c>
    </row>
    <row r="84" spans="1:19" ht="12.75">
      <c r="A84" s="26">
        <v>82</v>
      </c>
      <c r="B84" s="84" t="s">
        <v>45</v>
      </c>
      <c r="C84" s="267">
        <v>43014</v>
      </c>
      <c r="D84" s="251">
        <v>5152</v>
      </c>
      <c r="E84" s="283">
        <v>23</v>
      </c>
      <c r="F84" s="19">
        <v>1156.64</v>
      </c>
      <c r="G84" s="12"/>
      <c r="H84" s="12"/>
      <c r="I84" s="208">
        <v>751</v>
      </c>
      <c r="J84" s="12"/>
      <c r="K84" s="19">
        <v>80931</v>
      </c>
      <c r="L84" s="121" t="s">
        <v>102</v>
      </c>
      <c r="M84" s="268">
        <v>3</v>
      </c>
      <c r="N84" s="84" t="s">
        <v>3011</v>
      </c>
      <c r="O84" s="160" t="s">
        <v>3012</v>
      </c>
      <c r="P84" s="105" t="s">
        <v>3148</v>
      </c>
      <c r="Q84" s="106" t="s">
        <v>1524</v>
      </c>
      <c r="R84" s="109">
        <v>224</v>
      </c>
      <c r="S84" s="84" t="s">
        <v>258</v>
      </c>
    </row>
    <row r="85" spans="1:19" ht="12.75">
      <c r="A85" s="26">
        <v>83</v>
      </c>
      <c r="B85" s="84" t="s">
        <v>45</v>
      </c>
      <c r="C85" s="267">
        <v>43014</v>
      </c>
      <c r="D85" s="251">
        <v>3911</v>
      </c>
      <c r="E85" s="283" t="s">
        <v>3013</v>
      </c>
      <c r="F85" s="19">
        <v>41905</v>
      </c>
      <c r="G85" s="12"/>
      <c r="H85" s="12"/>
      <c r="I85" s="208">
        <v>3994.89</v>
      </c>
      <c r="J85" s="12"/>
      <c r="K85" s="19">
        <v>2929160</v>
      </c>
      <c r="L85" s="121" t="s">
        <v>2584</v>
      </c>
      <c r="M85" s="268">
        <v>32</v>
      </c>
      <c r="N85" s="84" t="s">
        <v>3014</v>
      </c>
      <c r="O85" s="160" t="s">
        <v>1843</v>
      </c>
      <c r="P85" s="105" t="s">
        <v>2729</v>
      </c>
      <c r="Q85" s="106" t="s">
        <v>3149</v>
      </c>
      <c r="R85" s="109" t="s">
        <v>3015</v>
      </c>
      <c r="S85" s="84" t="s">
        <v>252</v>
      </c>
    </row>
    <row r="86" spans="1:19" ht="12.75">
      <c r="A86" s="26">
        <v>84</v>
      </c>
      <c r="B86" s="84" t="s">
        <v>45</v>
      </c>
      <c r="C86" s="267">
        <v>43021</v>
      </c>
      <c r="D86" s="251">
        <v>1016</v>
      </c>
      <c r="E86" s="283">
        <v>17</v>
      </c>
      <c r="F86" s="19">
        <v>3323.6</v>
      </c>
      <c r="G86" s="12"/>
      <c r="H86" s="12"/>
      <c r="I86" s="208">
        <v>1226.74</v>
      </c>
      <c r="J86" s="12"/>
      <c r="K86" s="19">
        <v>232320</v>
      </c>
      <c r="L86" s="121" t="s">
        <v>102</v>
      </c>
      <c r="M86" s="268">
        <v>5</v>
      </c>
      <c r="N86" s="84" t="s">
        <v>3016</v>
      </c>
      <c r="O86" s="160" t="s">
        <v>3017</v>
      </c>
      <c r="P86" s="105" t="s">
        <v>3018</v>
      </c>
      <c r="Q86" s="106" t="s">
        <v>3019</v>
      </c>
      <c r="R86" s="109">
        <v>338</v>
      </c>
      <c r="S86" s="84" t="s">
        <v>258</v>
      </c>
    </row>
    <row r="87" spans="1:19" ht="12.75">
      <c r="A87" s="26">
        <v>85</v>
      </c>
      <c r="B87" s="84" t="s">
        <v>45</v>
      </c>
      <c r="C87" s="267">
        <v>43031</v>
      </c>
      <c r="D87" s="251">
        <v>538</v>
      </c>
      <c r="E87" s="283" t="s">
        <v>3020</v>
      </c>
      <c r="F87" s="19">
        <v>8467.15</v>
      </c>
      <c r="G87" s="12"/>
      <c r="H87" s="12"/>
      <c r="I87" s="208">
        <v>1668.55</v>
      </c>
      <c r="J87" s="12"/>
      <c r="K87" s="19">
        <v>593039</v>
      </c>
      <c r="L87" s="121" t="s">
        <v>102</v>
      </c>
      <c r="M87" s="268">
        <v>10</v>
      </c>
      <c r="N87" s="84" t="s">
        <v>3021</v>
      </c>
      <c r="O87" s="160" t="s">
        <v>1489</v>
      </c>
      <c r="P87" s="105" t="s">
        <v>1490</v>
      </c>
      <c r="Q87" s="106" t="s">
        <v>3150</v>
      </c>
      <c r="R87" s="109" t="s">
        <v>3022</v>
      </c>
      <c r="S87" s="84" t="s">
        <v>258</v>
      </c>
    </row>
    <row r="88" spans="1:19" ht="12.75">
      <c r="A88" s="26">
        <v>86</v>
      </c>
      <c r="B88" s="84" t="s">
        <v>45</v>
      </c>
      <c r="C88" s="267">
        <v>43032</v>
      </c>
      <c r="D88" s="251">
        <v>3601</v>
      </c>
      <c r="E88" s="248" t="s">
        <v>3023</v>
      </c>
      <c r="F88" s="19">
        <v>208742.06</v>
      </c>
      <c r="G88" s="12"/>
      <c r="H88" s="12"/>
      <c r="I88" s="208">
        <v>20849.5</v>
      </c>
      <c r="J88" s="12"/>
      <c r="K88" s="19">
        <v>14247085</v>
      </c>
      <c r="L88" s="121" t="s">
        <v>3151</v>
      </c>
      <c r="M88" s="268">
        <v>26</v>
      </c>
      <c r="N88" s="84" t="s">
        <v>3024</v>
      </c>
      <c r="O88" s="160" t="s">
        <v>3025</v>
      </c>
      <c r="P88" s="105" t="s">
        <v>3152</v>
      </c>
      <c r="Q88" s="106" t="s">
        <v>2582</v>
      </c>
      <c r="R88" s="109" t="s">
        <v>3026</v>
      </c>
      <c r="S88" s="84" t="s">
        <v>252</v>
      </c>
    </row>
    <row r="89" spans="1:19" ht="12.75">
      <c r="A89" s="26">
        <v>87</v>
      </c>
      <c r="B89" s="84" t="s">
        <v>45</v>
      </c>
      <c r="C89" s="267">
        <v>43038</v>
      </c>
      <c r="D89" s="251">
        <v>62</v>
      </c>
      <c r="E89" s="283" t="s">
        <v>272</v>
      </c>
      <c r="F89" s="19">
        <v>10894.49</v>
      </c>
      <c r="G89" s="12"/>
      <c r="H89" s="12"/>
      <c r="I89" s="208">
        <v>1166.73</v>
      </c>
      <c r="J89" s="12"/>
      <c r="K89" s="19">
        <v>762941</v>
      </c>
      <c r="L89" s="121" t="s">
        <v>102</v>
      </c>
      <c r="M89" s="268">
        <v>18</v>
      </c>
      <c r="N89" s="84" t="s">
        <v>3027</v>
      </c>
      <c r="O89" s="160" t="s">
        <v>3028</v>
      </c>
      <c r="P89" s="105" t="s">
        <v>3153</v>
      </c>
      <c r="Q89" s="106" t="s">
        <v>597</v>
      </c>
      <c r="R89" s="109" t="s">
        <v>3029</v>
      </c>
      <c r="S89" s="84" t="s">
        <v>252</v>
      </c>
    </row>
    <row r="90" spans="1:19" ht="12.75">
      <c r="A90" s="26">
        <v>88</v>
      </c>
      <c r="B90" s="84" t="s">
        <v>45</v>
      </c>
      <c r="C90" s="267">
        <v>43038</v>
      </c>
      <c r="D90" s="251">
        <v>6133</v>
      </c>
      <c r="E90" s="283" t="s">
        <v>3030</v>
      </c>
      <c r="F90" s="19">
        <v>826.03</v>
      </c>
      <c r="G90" s="12"/>
      <c r="H90" s="12"/>
      <c r="I90" s="208">
        <v>110628.3</v>
      </c>
      <c r="J90" s="12"/>
      <c r="K90" s="19">
        <v>57971</v>
      </c>
      <c r="L90" s="121" t="s">
        <v>3031</v>
      </c>
      <c r="M90" s="268">
        <v>2</v>
      </c>
      <c r="N90" s="84" t="s">
        <v>3032</v>
      </c>
      <c r="O90" s="160" t="s">
        <v>643</v>
      </c>
      <c r="P90" s="105" t="s">
        <v>2287</v>
      </c>
      <c r="Q90" s="106" t="s">
        <v>816</v>
      </c>
      <c r="R90" s="109">
        <v>2890</v>
      </c>
      <c r="S90" s="84" t="s">
        <v>258</v>
      </c>
    </row>
    <row r="91" spans="1:19" ht="12.75">
      <c r="A91" s="26">
        <v>89</v>
      </c>
      <c r="B91" s="84" t="s">
        <v>45</v>
      </c>
      <c r="C91" s="209">
        <v>43038</v>
      </c>
      <c r="D91" s="251">
        <v>950</v>
      </c>
      <c r="E91" s="283" t="s">
        <v>3033</v>
      </c>
      <c r="F91" s="19">
        <v>21375.54</v>
      </c>
      <c r="G91" s="12"/>
      <c r="H91" s="12"/>
      <c r="I91" s="208">
        <v>1923.23</v>
      </c>
      <c r="J91" s="12"/>
      <c r="K91" s="19">
        <v>1494150</v>
      </c>
      <c r="L91" s="121" t="s">
        <v>102</v>
      </c>
      <c r="M91" s="268">
        <v>24</v>
      </c>
      <c r="N91" s="84" t="s">
        <v>3034</v>
      </c>
      <c r="O91" s="160" t="s">
        <v>3035</v>
      </c>
      <c r="P91" s="105" t="s">
        <v>2581</v>
      </c>
      <c r="Q91" s="106" t="s">
        <v>204</v>
      </c>
      <c r="R91" s="109" t="s">
        <v>3036</v>
      </c>
      <c r="S91" s="84" t="s">
        <v>252</v>
      </c>
    </row>
    <row r="92" spans="1:19" ht="12.75">
      <c r="A92" s="26">
        <v>90</v>
      </c>
      <c r="B92" s="84" t="s">
        <v>45</v>
      </c>
      <c r="C92" s="267">
        <v>43038</v>
      </c>
      <c r="D92" s="251">
        <v>6523</v>
      </c>
      <c r="E92" s="283" t="s">
        <v>3037</v>
      </c>
      <c r="F92" s="19">
        <v>11501.65</v>
      </c>
      <c r="G92" s="12"/>
      <c r="H92" s="12"/>
      <c r="I92" s="208">
        <v>2683.9</v>
      </c>
      <c r="J92" s="12"/>
      <c r="K92" s="19">
        <v>807186</v>
      </c>
      <c r="L92" s="121" t="s">
        <v>102</v>
      </c>
      <c r="M92" s="268">
        <v>13</v>
      </c>
      <c r="N92" s="84" t="s">
        <v>3038</v>
      </c>
      <c r="O92" s="160" t="s">
        <v>3039</v>
      </c>
      <c r="P92" s="105" t="s">
        <v>264</v>
      </c>
      <c r="Q92" s="106" t="s">
        <v>3040</v>
      </c>
      <c r="R92" s="109" t="s">
        <v>3041</v>
      </c>
      <c r="S92" s="84" t="s">
        <v>252</v>
      </c>
    </row>
    <row r="93" spans="1:19" ht="12.75">
      <c r="A93" s="26">
        <v>91</v>
      </c>
      <c r="B93" s="84" t="s">
        <v>45</v>
      </c>
      <c r="C93" s="267">
        <v>43041</v>
      </c>
      <c r="D93" s="251">
        <v>6512</v>
      </c>
      <c r="E93" s="283">
        <v>1</v>
      </c>
      <c r="F93" s="19">
        <v>10315.95</v>
      </c>
      <c r="G93" s="12"/>
      <c r="H93" s="12"/>
      <c r="I93" s="208">
        <v>2272</v>
      </c>
      <c r="J93" s="12"/>
      <c r="K93" s="19">
        <v>722529</v>
      </c>
      <c r="L93" s="121" t="s">
        <v>102</v>
      </c>
      <c r="M93" s="268">
        <v>11</v>
      </c>
      <c r="N93" s="84" t="s">
        <v>3423</v>
      </c>
      <c r="O93" s="160" t="s">
        <v>3370</v>
      </c>
      <c r="P93" s="105" t="s">
        <v>3421</v>
      </c>
      <c r="Q93" s="106" t="s">
        <v>3371</v>
      </c>
      <c r="R93" s="109">
        <v>1751</v>
      </c>
      <c r="S93" s="84" t="s">
        <v>252</v>
      </c>
    </row>
    <row r="94" spans="1:19" ht="12.75">
      <c r="A94" s="26">
        <v>92</v>
      </c>
      <c r="B94" s="84" t="s">
        <v>45</v>
      </c>
      <c r="C94" s="267">
        <v>43048</v>
      </c>
      <c r="D94" s="251">
        <v>6533</v>
      </c>
      <c r="E94" s="283" t="s">
        <v>3372</v>
      </c>
      <c r="F94" s="19">
        <v>8350.67</v>
      </c>
      <c r="G94" s="12"/>
      <c r="H94" s="12"/>
      <c r="I94" s="208">
        <v>2413.47</v>
      </c>
      <c r="J94" s="12"/>
      <c r="K94" s="19">
        <v>586054</v>
      </c>
      <c r="L94" s="121" t="s">
        <v>3373</v>
      </c>
      <c r="M94" s="268">
        <v>7</v>
      </c>
      <c r="N94" s="84" t="s">
        <v>3422</v>
      </c>
      <c r="O94" s="160" t="s">
        <v>3374</v>
      </c>
      <c r="P94" s="105" t="s">
        <v>3375</v>
      </c>
      <c r="Q94" s="106" t="s">
        <v>3376</v>
      </c>
      <c r="R94" s="109" t="s">
        <v>3377</v>
      </c>
      <c r="S94" s="84" t="s">
        <v>258</v>
      </c>
    </row>
    <row r="95" spans="1:19" ht="12.75">
      <c r="A95" s="26">
        <v>93</v>
      </c>
      <c r="B95" s="84" t="s">
        <v>45</v>
      </c>
      <c r="C95" s="267">
        <v>43076</v>
      </c>
      <c r="D95" s="251">
        <v>6335</v>
      </c>
      <c r="E95" s="283" t="s">
        <v>3577</v>
      </c>
      <c r="F95" s="19">
        <v>9109.01</v>
      </c>
      <c r="G95" s="12"/>
      <c r="H95" s="12"/>
      <c r="I95" s="208">
        <v>2250.11</v>
      </c>
      <c r="J95" s="12"/>
      <c r="K95" s="19">
        <v>636720</v>
      </c>
      <c r="L95" s="121" t="s">
        <v>102</v>
      </c>
      <c r="M95" s="84">
        <v>7</v>
      </c>
      <c r="N95" s="84" t="s">
        <v>3578</v>
      </c>
      <c r="O95" s="160" t="s">
        <v>3579</v>
      </c>
      <c r="P95" s="105" t="s">
        <v>3580</v>
      </c>
      <c r="Q95" s="106" t="s">
        <v>3581</v>
      </c>
      <c r="R95" s="109" t="s">
        <v>3582</v>
      </c>
      <c r="S95" s="84" t="s">
        <v>258</v>
      </c>
    </row>
    <row r="96" spans="1:19" ht="12.75">
      <c r="A96" s="26">
        <v>94</v>
      </c>
      <c r="B96" s="84" t="s">
        <v>45</v>
      </c>
      <c r="C96" s="267">
        <v>43087</v>
      </c>
      <c r="D96" s="251">
        <v>871</v>
      </c>
      <c r="E96" s="283" t="s">
        <v>3583</v>
      </c>
      <c r="F96" s="19">
        <v>4088.95</v>
      </c>
      <c r="G96" s="12"/>
      <c r="H96" s="12"/>
      <c r="I96" s="208">
        <v>1510</v>
      </c>
      <c r="J96" s="12"/>
      <c r="K96" s="19">
        <v>286963</v>
      </c>
      <c r="L96" s="121" t="s">
        <v>102</v>
      </c>
      <c r="M96" s="268">
        <v>5</v>
      </c>
      <c r="N96" s="84" t="s">
        <v>3584</v>
      </c>
      <c r="O96" s="160" t="s">
        <v>3585</v>
      </c>
      <c r="P96" s="105" t="s">
        <v>3586</v>
      </c>
      <c r="Q96" s="106" t="s">
        <v>2532</v>
      </c>
      <c r="R96" s="109" t="s">
        <v>3587</v>
      </c>
      <c r="S96" s="84" t="s">
        <v>258</v>
      </c>
    </row>
    <row r="97" spans="1:19" ht="12.75">
      <c r="A97" s="26">
        <v>95</v>
      </c>
      <c r="B97" s="84" t="s">
        <v>45</v>
      </c>
      <c r="C97" s="267">
        <v>43087</v>
      </c>
      <c r="D97" s="251">
        <v>938</v>
      </c>
      <c r="E97" s="283" t="s">
        <v>3588</v>
      </c>
      <c r="F97" s="19">
        <v>17702.6</v>
      </c>
      <c r="G97" s="12"/>
      <c r="H97" s="12"/>
      <c r="I97" s="208">
        <v>2118.77</v>
      </c>
      <c r="J97" s="12"/>
      <c r="K97" s="19">
        <v>1237412</v>
      </c>
      <c r="L97" s="121" t="s">
        <v>102</v>
      </c>
      <c r="M97" s="268">
        <v>19</v>
      </c>
      <c r="N97" s="84" t="s">
        <v>3589</v>
      </c>
      <c r="O97" s="160" t="s">
        <v>3590</v>
      </c>
      <c r="P97" s="105" t="s">
        <v>3591</v>
      </c>
      <c r="Q97" s="106" t="s">
        <v>3592</v>
      </c>
      <c r="R97" s="109" t="s">
        <v>3593</v>
      </c>
      <c r="S97" s="84" t="s">
        <v>252</v>
      </c>
    </row>
    <row r="98" spans="1:19" ht="12.75">
      <c r="A98" s="26">
        <v>96</v>
      </c>
      <c r="B98" s="84" t="s">
        <v>45</v>
      </c>
      <c r="C98" s="267">
        <v>43097</v>
      </c>
      <c r="D98" s="251">
        <v>5701</v>
      </c>
      <c r="E98" s="283" t="s">
        <v>3594</v>
      </c>
      <c r="F98" s="19">
        <v>17013.91</v>
      </c>
      <c r="G98" s="12"/>
      <c r="H98" s="12"/>
      <c r="I98" s="208">
        <v>4053.64</v>
      </c>
      <c r="J98" s="12"/>
      <c r="K98" s="19">
        <v>1189272</v>
      </c>
      <c r="L98" s="121" t="s">
        <v>102</v>
      </c>
      <c r="M98" s="268">
        <v>14</v>
      </c>
      <c r="N98" s="84" t="s">
        <v>3595</v>
      </c>
      <c r="O98" s="160" t="s">
        <v>260</v>
      </c>
      <c r="P98" s="105" t="s">
        <v>243</v>
      </c>
      <c r="Q98" s="106" t="s">
        <v>3596</v>
      </c>
      <c r="R98" s="109" t="s">
        <v>3597</v>
      </c>
      <c r="S98" s="84" t="s">
        <v>252</v>
      </c>
    </row>
    <row r="99" spans="1:19" ht="12.75">
      <c r="A99" s="475"/>
      <c r="B99" s="476"/>
      <c r="C99" s="473"/>
      <c r="D99" s="477"/>
      <c r="E99" s="478"/>
      <c r="F99" s="479"/>
      <c r="G99" s="35"/>
      <c r="H99" s="35"/>
      <c r="I99" s="480"/>
      <c r="J99" s="35"/>
      <c r="K99" s="479"/>
      <c r="L99" s="481"/>
      <c r="M99" s="156"/>
      <c r="N99" s="476"/>
      <c r="O99" s="482"/>
      <c r="P99" s="483"/>
      <c r="Q99" s="484"/>
      <c r="R99" s="485"/>
      <c r="S99" s="476"/>
    </row>
    <row r="100" spans="1:19" ht="12.75">
      <c r="A100" s="475"/>
      <c r="B100" s="476"/>
      <c r="C100" s="473"/>
      <c r="D100" s="477"/>
      <c r="E100" s="478"/>
      <c r="F100" s="479"/>
      <c r="G100" s="35"/>
      <c r="H100" s="35"/>
      <c r="I100" s="480"/>
      <c r="J100" s="35"/>
      <c r="K100" s="479"/>
      <c r="L100" s="481"/>
      <c r="M100" s="156"/>
      <c r="N100" s="476"/>
      <c r="O100" s="482"/>
      <c r="P100" s="483"/>
      <c r="Q100" s="484"/>
      <c r="R100" s="485"/>
      <c r="S100" s="476"/>
    </row>
    <row r="101" spans="1:19" ht="12.75">
      <c r="A101" s="475"/>
      <c r="B101" s="476"/>
      <c r="C101" s="473"/>
      <c r="D101" s="477"/>
      <c r="E101" s="478"/>
      <c r="F101" s="479"/>
      <c r="G101" s="35"/>
      <c r="H101" s="35"/>
      <c r="I101" s="480"/>
      <c r="J101" s="35"/>
      <c r="K101" s="479"/>
      <c r="L101" s="481"/>
      <c r="M101" s="156"/>
      <c r="N101" s="476"/>
      <c r="O101" s="482"/>
      <c r="P101" s="483"/>
      <c r="Q101" s="484"/>
      <c r="R101" s="485"/>
      <c r="S101" s="476"/>
    </row>
    <row r="102" spans="1:19" ht="12.75">
      <c r="A102" s="475"/>
      <c r="B102" s="476"/>
      <c r="C102" s="473"/>
      <c r="D102" s="477"/>
      <c r="E102" s="478"/>
      <c r="F102" s="479"/>
      <c r="G102" s="35"/>
      <c r="H102" s="35"/>
      <c r="I102" s="480"/>
      <c r="J102" s="35"/>
      <c r="K102" s="479"/>
      <c r="L102" s="173"/>
      <c r="M102" s="156"/>
      <c r="N102" s="476"/>
      <c r="O102" s="482"/>
      <c r="P102" s="483"/>
      <c r="Q102" s="484"/>
      <c r="R102" s="35"/>
      <c r="S102" s="476"/>
    </row>
    <row r="103" spans="1:19" ht="12.75">
      <c r="A103" s="475"/>
      <c r="B103" s="476"/>
      <c r="C103" s="473"/>
      <c r="D103" s="477"/>
      <c r="E103" s="478"/>
      <c r="F103" s="479"/>
      <c r="G103" s="35"/>
      <c r="H103" s="35"/>
      <c r="I103" s="480"/>
      <c r="J103" s="35"/>
      <c r="K103" s="479"/>
      <c r="L103" s="481"/>
      <c r="M103" s="156"/>
      <c r="N103" s="476"/>
      <c r="O103" s="482"/>
      <c r="P103" s="483"/>
      <c r="Q103" s="484"/>
      <c r="R103" s="35"/>
      <c r="S103" s="476"/>
    </row>
    <row r="104" spans="1:19" ht="12.75">
      <c r="A104" s="475"/>
      <c r="B104" s="476"/>
      <c r="C104" s="473"/>
      <c r="D104" s="477"/>
      <c r="E104" s="478"/>
      <c r="F104" s="479"/>
      <c r="G104" s="35"/>
      <c r="H104" s="35"/>
      <c r="I104" s="480"/>
      <c r="J104" s="35"/>
      <c r="K104" s="479"/>
      <c r="L104" s="481"/>
      <c r="M104" s="156"/>
      <c r="N104" s="476"/>
      <c r="O104" s="482"/>
      <c r="P104" s="483"/>
      <c r="Q104" s="484"/>
      <c r="R104" s="485"/>
      <c r="S104" s="476"/>
    </row>
  </sheetData>
  <sheetProtection/>
  <mergeCells count="1">
    <mergeCell ref="D1:E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14" scale="70" r:id="rId1"/>
  <headerFooter>
    <oddHeader>&amp;LI. MUNICIPALIDAD DE ÑUÑOA
DIRECCION DE OBRAS MUNICIPALES
DEPARTAMENTO DE INFORMATICA Y CATASTRO&amp;CLISTADO MAESTRO DE ANTE PROYECTOS DE PERMISOS DE
EDIFICACION&amp;RPERIODO: 2017</oddHeader>
    <oddFooter>&amp;L&amp;F&amp;C&amp;P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54"/>
  <sheetViews>
    <sheetView zoomScalePageLayoutView="0" workbookViewId="0" topLeftCell="A1">
      <pane ySplit="1" topLeftCell="A2" activePane="bottomLeft" state="frozen"/>
      <selection pane="topLeft" activeCell="Q9" sqref="Q9"/>
      <selection pane="bottomLeft" activeCell="A2" sqref="A2"/>
    </sheetView>
  </sheetViews>
  <sheetFormatPr defaultColWidth="11.421875" defaultRowHeight="12.75"/>
  <cols>
    <col min="1" max="1" width="5.8515625" style="220" bestFit="1" customWidth="1"/>
    <col min="2" max="2" width="5.421875" style="220" bestFit="1" customWidth="1"/>
    <col min="3" max="3" width="10.140625" style="1" bestFit="1" customWidth="1"/>
    <col min="4" max="4" width="5.00390625" style="252" bestFit="1" customWidth="1"/>
    <col min="5" max="5" width="19.7109375" style="66" bestFit="1" customWidth="1"/>
    <col min="6" max="6" width="43.57421875" style="1" bestFit="1" customWidth="1"/>
    <col min="7" max="7" width="11.7109375" style="39" bestFit="1" customWidth="1"/>
    <col min="8" max="8" width="46.00390625" style="1" bestFit="1" customWidth="1"/>
    <col min="9" max="9" width="23.8515625" style="39" bestFit="1" customWidth="1"/>
    <col min="10" max="10" width="82.00390625" style="57" bestFit="1" customWidth="1"/>
    <col min="11" max="11" width="9.28125" style="40" bestFit="1" customWidth="1"/>
    <col min="12" max="16384" width="11.421875" style="1" customWidth="1"/>
  </cols>
  <sheetData>
    <row r="1" spans="1:11" s="10" customFormat="1" ht="12.75">
      <c r="A1" s="364" t="s">
        <v>57</v>
      </c>
      <c r="B1" s="364" t="s">
        <v>13</v>
      </c>
      <c r="C1" s="366" t="s">
        <v>17</v>
      </c>
      <c r="D1" s="462" t="s">
        <v>5</v>
      </c>
      <c r="E1" s="463"/>
      <c r="F1" s="372" t="s">
        <v>19</v>
      </c>
      <c r="G1" s="345" t="s">
        <v>6</v>
      </c>
      <c r="H1" s="372" t="s">
        <v>18</v>
      </c>
      <c r="I1" s="376" t="s">
        <v>25</v>
      </c>
      <c r="J1" s="379" t="s">
        <v>7</v>
      </c>
      <c r="K1" s="345" t="s">
        <v>8</v>
      </c>
    </row>
    <row r="2" spans="1:11" s="10" customFormat="1" ht="13.5" thickBot="1">
      <c r="A2" s="365"/>
      <c r="B2" s="365"/>
      <c r="C2" s="367"/>
      <c r="D2" s="352" t="s">
        <v>55</v>
      </c>
      <c r="E2" s="370" t="s">
        <v>56</v>
      </c>
      <c r="F2" s="373"/>
      <c r="G2" s="375"/>
      <c r="H2" s="373"/>
      <c r="I2" s="375"/>
      <c r="J2" s="380"/>
      <c r="K2" s="378"/>
    </row>
    <row r="3" spans="1:11" s="147" customFormat="1" ht="12.75">
      <c r="A3" s="348">
        <v>1</v>
      </c>
      <c r="B3" s="348" t="s">
        <v>58</v>
      </c>
      <c r="C3" s="349">
        <v>42745</v>
      </c>
      <c r="D3" s="368">
        <v>5802</v>
      </c>
      <c r="E3" s="369" t="s">
        <v>280</v>
      </c>
      <c r="F3" s="371" t="s">
        <v>281</v>
      </c>
      <c r="G3" s="374" t="s">
        <v>285</v>
      </c>
      <c r="H3" s="371" t="s">
        <v>282</v>
      </c>
      <c r="I3" s="321" t="s">
        <v>283</v>
      </c>
      <c r="J3" s="359" t="s">
        <v>1526</v>
      </c>
      <c r="K3" s="377" t="s">
        <v>284</v>
      </c>
    </row>
    <row r="4" spans="1:11" s="147" customFormat="1" ht="12.75">
      <c r="A4" s="102">
        <v>2</v>
      </c>
      <c r="B4" s="102" t="s">
        <v>58</v>
      </c>
      <c r="C4" s="209">
        <v>42745</v>
      </c>
      <c r="D4" s="250">
        <v>3941</v>
      </c>
      <c r="E4" s="81" t="s">
        <v>290</v>
      </c>
      <c r="F4" s="82" t="s">
        <v>291</v>
      </c>
      <c r="G4" s="83" t="s">
        <v>292</v>
      </c>
      <c r="H4" s="82" t="s">
        <v>293</v>
      </c>
      <c r="I4" s="83">
        <v>80</v>
      </c>
      <c r="J4" s="359" t="s">
        <v>1527</v>
      </c>
      <c r="K4" s="84" t="s">
        <v>284</v>
      </c>
    </row>
    <row r="5" spans="1:11" s="147" customFormat="1" ht="12.75">
      <c r="A5" s="102">
        <v>3</v>
      </c>
      <c r="B5" s="102" t="s">
        <v>58</v>
      </c>
      <c r="C5" s="209">
        <v>42748</v>
      </c>
      <c r="D5" s="250">
        <v>5635</v>
      </c>
      <c r="E5" s="369" t="s">
        <v>297</v>
      </c>
      <c r="F5" s="82" t="s">
        <v>294</v>
      </c>
      <c r="G5" s="83" t="s">
        <v>298</v>
      </c>
      <c r="H5" s="82" t="s">
        <v>295</v>
      </c>
      <c r="I5" s="83" t="s">
        <v>296</v>
      </c>
      <c r="J5" s="359" t="s">
        <v>1528</v>
      </c>
      <c r="K5" s="84" t="s">
        <v>284</v>
      </c>
    </row>
    <row r="6" spans="1:11" s="38" customFormat="1" ht="12.75">
      <c r="A6" s="102">
        <v>4</v>
      </c>
      <c r="B6" s="102" t="s">
        <v>58</v>
      </c>
      <c r="C6" s="209">
        <v>42761</v>
      </c>
      <c r="D6" s="250">
        <v>3958</v>
      </c>
      <c r="E6" s="81" t="s">
        <v>254</v>
      </c>
      <c r="F6" s="82" t="s">
        <v>299</v>
      </c>
      <c r="G6" s="83" t="s">
        <v>302</v>
      </c>
      <c r="H6" s="82" t="s">
        <v>300</v>
      </c>
      <c r="I6" s="83" t="s">
        <v>301</v>
      </c>
      <c r="J6" s="359" t="s">
        <v>1529</v>
      </c>
      <c r="K6" s="84" t="s">
        <v>284</v>
      </c>
    </row>
    <row r="7" spans="1:11" s="38" customFormat="1" ht="12.75">
      <c r="A7" s="102">
        <v>5</v>
      </c>
      <c r="B7" s="102" t="s">
        <v>58</v>
      </c>
      <c r="C7" s="209">
        <v>42762</v>
      </c>
      <c r="D7" s="250">
        <v>850</v>
      </c>
      <c r="E7" s="81" t="s">
        <v>303</v>
      </c>
      <c r="F7" s="82" t="s">
        <v>304</v>
      </c>
      <c r="G7" s="83" t="s">
        <v>305</v>
      </c>
      <c r="H7" s="82" t="s">
        <v>306</v>
      </c>
      <c r="I7" s="83">
        <v>786</v>
      </c>
      <c r="J7" s="359" t="s">
        <v>1530</v>
      </c>
      <c r="K7" s="84" t="s">
        <v>284</v>
      </c>
    </row>
    <row r="8" spans="1:11" s="38" customFormat="1" ht="12.75">
      <c r="A8" s="102">
        <v>6</v>
      </c>
      <c r="B8" s="102" t="s">
        <v>58</v>
      </c>
      <c r="C8" s="209">
        <v>42767</v>
      </c>
      <c r="D8" s="250">
        <v>4163</v>
      </c>
      <c r="E8" s="81" t="s">
        <v>517</v>
      </c>
      <c r="F8" s="82" t="s">
        <v>975</v>
      </c>
      <c r="G8" s="86"/>
      <c r="H8" s="82" t="s">
        <v>976</v>
      </c>
      <c r="I8" s="83" t="s">
        <v>977</v>
      </c>
      <c r="J8" s="106" t="s">
        <v>1531</v>
      </c>
      <c r="K8" s="84" t="s">
        <v>284</v>
      </c>
    </row>
    <row r="9" spans="1:12" s="38" customFormat="1" ht="12.75">
      <c r="A9" s="102">
        <v>7</v>
      </c>
      <c r="B9" s="102" t="s">
        <v>58</v>
      </c>
      <c r="C9" s="209">
        <v>42768</v>
      </c>
      <c r="D9" s="250">
        <v>769</v>
      </c>
      <c r="E9" s="81" t="s">
        <v>978</v>
      </c>
      <c r="F9" s="82" t="s">
        <v>979</v>
      </c>
      <c r="G9" s="83" t="s">
        <v>980</v>
      </c>
      <c r="H9" s="82" t="s">
        <v>378</v>
      </c>
      <c r="I9" s="83">
        <v>561</v>
      </c>
      <c r="J9" s="106" t="s">
        <v>1532</v>
      </c>
      <c r="K9" s="84" t="s">
        <v>284</v>
      </c>
      <c r="L9" s="152"/>
    </row>
    <row r="10" spans="1:12" s="38" customFormat="1" ht="12.75">
      <c r="A10" s="102">
        <v>8</v>
      </c>
      <c r="B10" s="102" t="s">
        <v>58</v>
      </c>
      <c r="C10" s="209">
        <v>42782</v>
      </c>
      <c r="D10" s="250">
        <v>756</v>
      </c>
      <c r="E10" s="81" t="s">
        <v>981</v>
      </c>
      <c r="F10" s="82" t="s">
        <v>396</v>
      </c>
      <c r="G10" s="83" t="s">
        <v>982</v>
      </c>
      <c r="H10" s="82" t="s">
        <v>649</v>
      </c>
      <c r="I10" s="83">
        <v>550</v>
      </c>
      <c r="J10" s="106" t="s">
        <v>1533</v>
      </c>
      <c r="K10" s="84" t="s">
        <v>284</v>
      </c>
      <c r="L10" s="152"/>
    </row>
    <row r="11" spans="1:11" s="38" customFormat="1" ht="12.75">
      <c r="A11" s="102">
        <v>9</v>
      </c>
      <c r="B11" s="102" t="s">
        <v>58</v>
      </c>
      <c r="C11" s="209">
        <v>42782</v>
      </c>
      <c r="D11" s="250">
        <v>1035</v>
      </c>
      <c r="E11" s="115" t="s">
        <v>983</v>
      </c>
      <c r="F11" s="82" t="s">
        <v>984</v>
      </c>
      <c r="G11" s="83" t="s">
        <v>985</v>
      </c>
      <c r="H11" s="82" t="s">
        <v>986</v>
      </c>
      <c r="I11" s="83">
        <v>3019</v>
      </c>
      <c r="J11" s="106" t="s">
        <v>1534</v>
      </c>
      <c r="K11" s="84" t="s">
        <v>284</v>
      </c>
    </row>
    <row r="12" spans="1:11" s="38" customFormat="1" ht="12.75">
      <c r="A12" s="102">
        <v>10</v>
      </c>
      <c r="B12" s="102" t="s">
        <v>58</v>
      </c>
      <c r="C12" s="209">
        <v>42789</v>
      </c>
      <c r="D12" s="250">
        <v>763</v>
      </c>
      <c r="E12" s="81" t="s">
        <v>987</v>
      </c>
      <c r="F12" s="82" t="s">
        <v>988</v>
      </c>
      <c r="G12" s="83" t="s">
        <v>989</v>
      </c>
      <c r="H12" s="82" t="s">
        <v>544</v>
      </c>
      <c r="I12" s="83">
        <v>415</v>
      </c>
      <c r="J12" s="106" t="s">
        <v>1535</v>
      </c>
      <c r="K12" s="84" t="s">
        <v>284</v>
      </c>
    </row>
    <row r="13" spans="1:11" s="38" customFormat="1" ht="12.75">
      <c r="A13" s="102">
        <v>11</v>
      </c>
      <c r="B13" s="102" t="s">
        <v>58</v>
      </c>
      <c r="C13" s="209">
        <v>42790</v>
      </c>
      <c r="D13" s="250">
        <v>5632</v>
      </c>
      <c r="E13" s="106" t="s">
        <v>430</v>
      </c>
      <c r="F13" s="82" t="s">
        <v>432</v>
      </c>
      <c r="G13" s="83" t="s">
        <v>990</v>
      </c>
      <c r="H13" s="82" t="s">
        <v>991</v>
      </c>
      <c r="I13" s="83" t="s">
        <v>992</v>
      </c>
      <c r="J13" s="106" t="s">
        <v>1536</v>
      </c>
      <c r="K13" s="84" t="s">
        <v>284</v>
      </c>
    </row>
    <row r="14" spans="1:11" s="38" customFormat="1" ht="12.75">
      <c r="A14" s="102">
        <v>12</v>
      </c>
      <c r="B14" s="102" t="s">
        <v>58</v>
      </c>
      <c r="C14" s="209">
        <v>42790</v>
      </c>
      <c r="D14" s="250">
        <v>5835</v>
      </c>
      <c r="E14" s="106" t="s">
        <v>403</v>
      </c>
      <c r="F14" s="82" t="s">
        <v>404</v>
      </c>
      <c r="G14" s="83" t="s">
        <v>993</v>
      </c>
      <c r="H14" s="82" t="s">
        <v>126</v>
      </c>
      <c r="I14" s="83" t="s">
        <v>994</v>
      </c>
      <c r="J14" s="106" t="s">
        <v>1537</v>
      </c>
      <c r="K14" s="84" t="s">
        <v>284</v>
      </c>
    </row>
    <row r="15" spans="1:11" s="38" customFormat="1" ht="12.75">
      <c r="A15" s="102">
        <v>13</v>
      </c>
      <c r="B15" s="102" t="s">
        <v>58</v>
      </c>
      <c r="C15" s="209">
        <v>42803</v>
      </c>
      <c r="D15" s="250">
        <v>235</v>
      </c>
      <c r="E15" s="106" t="s">
        <v>267</v>
      </c>
      <c r="F15" s="82" t="s">
        <v>1181</v>
      </c>
      <c r="G15" s="83" t="s">
        <v>1182</v>
      </c>
      <c r="H15" s="82" t="s">
        <v>1183</v>
      </c>
      <c r="I15" s="83">
        <v>3476</v>
      </c>
      <c r="J15" s="106" t="s">
        <v>1184</v>
      </c>
      <c r="K15" s="84" t="s">
        <v>284</v>
      </c>
    </row>
    <row r="16" spans="1:11" s="38" customFormat="1" ht="12.75">
      <c r="A16" s="102">
        <v>14</v>
      </c>
      <c r="B16" s="102" t="s">
        <v>58</v>
      </c>
      <c r="C16" s="209">
        <v>42804</v>
      </c>
      <c r="D16" s="250">
        <v>6623</v>
      </c>
      <c r="E16" s="106" t="s">
        <v>617</v>
      </c>
      <c r="F16" s="82" t="s">
        <v>410</v>
      </c>
      <c r="G16" s="83" t="s">
        <v>1185</v>
      </c>
      <c r="H16" s="82" t="s">
        <v>409</v>
      </c>
      <c r="I16" s="83">
        <v>2203</v>
      </c>
      <c r="J16" s="106" t="s">
        <v>1538</v>
      </c>
      <c r="K16" s="84" t="s">
        <v>284</v>
      </c>
    </row>
    <row r="17" spans="1:11" s="38" customFormat="1" ht="12.75">
      <c r="A17" s="102">
        <v>15</v>
      </c>
      <c r="B17" s="102" t="s">
        <v>58</v>
      </c>
      <c r="C17" s="209">
        <v>42831</v>
      </c>
      <c r="D17" s="250">
        <v>2758</v>
      </c>
      <c r="E17" s="106" t="s">
        <v>1517</v>
      </c>
      <c r="F17" s="82" t="s">
        <v>1206</v>
      </c>
      <c r="G17" s="83" t="s">
        <v>1207</v>
      </c>
      <c r="H17" s="82" t="s">
        <v>897</v>
      </c>
      <c r="I17" s="83">
        <v>4770</v>
      </c>
      <c r="J17" s="106" t="s">
        <v>1539</v>
      </c>
      <c r="K17" s="84" t="s">
        <v>284</v>
      </c>
    </row>
    <row r="18" spans="1:11" s="38" customFormat="1" ht="12.75">
      <c r="A18" s="102">
        <v>16</v>
      </c>
      <c r="B18" s="102" t="s">
        <v>58</v>
      </c>
      <c r="C18" s="209">
        <v>42845</v>
      </c>
      <c r="D18" s="250">
        <v>2751</v>
      </c>
      <c r="E18" s="106" t="s">
        <v>1447</v>
      </c>
      <c r="F18" s="82" t="s">
        <v>1450</v>
      </c>
      <c r="G18" s="83" t="s">
        <v>1451</v>
      </c>
      <c r="H18" s="82" t="s">
        <v>112</v>
      </c>
      <c r="I18" s="83">
        <v>2160</v>
      </c>
      <c r="J18" s="106" t="s">
        <v>1518</v>
      </c>
      <c r="K18" s="84" t="s">
        <v>284</v>
      </c>
    </row>
    <row r="19" spans="1:11" s="38" customFormat="1" ht="12.75">
      <c r="A19" s="102">
        <v>17</v>
      </c>
      <c r="B19" s="102" t="s">
        <v>58</v>
      </c>
      <c r="C19" s="209">
        <v>42846</v>
      </c>
      <c r="D19" s="250">
        <v>652</v>
      </c>
      <c r="E19" s="106" t="s">
        <v>847</v>
      </c>
      <c r="F19" s="82" t="s">
        <v>849</v>
      </c>
      <c r="G19" s="83" t="s">
        <v>850</v>
      </c>
      <c r="H19" s="82" t="s">
        <v>1519</v>
      </c>
      <c r="I19" s="83">
        <v>3990</v>
      </c>
      <c r="J19" s="106" t="s">
        <v>1540</v>
      </c>
      <c r="K19" s="84" t="s">
        <v>284</v>
      </c>
    </row>
    <row r="20" spans="1:11" s="38" customFormat="1" ht="12.75">
      <c r="A20" s="102">
        <v>18</v>
      </c>
      <c r="B20" s="102" t="s">
        <v>58</v>
      </c>
      <c r="C20" s="209">
        <v>42846</v>
      </c>
      <c r="D20" s="250">
        <v>30</v>
      </c>
      <c r="E20" s="106" t="s">
        <v>840</v>
      </c>
      <c r="F20" s="82" t="s">
        <v>842</v>
      </c>
      <c r="G20" s="83" t="s">
        <v>843</v>
      </c>
      <c r="H20" s="82" t="s">
        <v>1520</v>
      </c>
      <c r="I20" s="83" t="s">
        <v>1521</v>
      </c>
      <c r="J20" s="106" t="s">
        <v>1541</v>
      </c>
      <c r="K20" s="84" t="s">
        <v>284</v>
      </c>
    </row>
    <row r="21" spans="1:11" s="38" customFormat="1" ht="12.75">
      <c r="A21" s="102">
        <v>19</v>
      </c>
      <c r="B21" s="102" t="s">
        <v>58</v>
      </c>
      <c r="C21" s="209">
        <v>42853</v>
      </c>
      <c r="D21" s="250">
        <v>3950</v>
      </c>
      <c r="E21" s="106" t="s">
        <v>506</v>
      </c>
      <c r="F21" s="82" t="s">
        <v>1522</v>
      </c>
      <c r="G21" s="83" t="s">
        <v>1523</v>
      </c>
      <c r="H21" s="82" t="s">
        <v>1524</v>
      </c>
      <c r="I21" s="83">
        <v>77</v>
      </c>
      <c r="J21" s="106" t="s">
        <v>1525</v>
      </c>
      <c r="K21" s="84" t="s">
        <v>284</v>
      </c>
    </row>
    <row r="22" spans="1:11" s="38" customFormat="1" ht="12.75">
      <c r="A22" s="102">
        <v>20</v>
      </c>
      <c r="B22" s="102" t="s">
        <v>58</v>
      </c>
      <c r="C22" s="209">
        <v>42860</v>
      </c>
      <c r="D22" s="250">
        <v>1410</v>
      </c>
      <c r="E22" s="106" t="s">
        <v>1849</v>
      </c>
      <c r="F22" s="82" t="s">
        <v>202</v>
      </c>
      <c r="G22" s="83" t="s">
        <v>1850</v>
      </c>
      <c r="H22" s="82" t="s">
        <v>143</v>
      </c>
      <c r="I22" s="83">
        <v>1646</v>
      </c>
      <c r="J22" s="106" t="s">
        <v>1851</v>
      </c>
      <c r="K22" s="84" t="s">
        <v>284</v>
      </c>
    </row>
    <row r="23" spans="1:11" s="38" customFormat="1" ht="12.75">
      <c r="A23" s="102">
        <v>21</v>
      </c>
      <c r="B23" s="102" t="s">
        <v>58</v>
      </c>
      <c r="C23" s="209">
        <v>42880</v>
      </c>
      <c r="D23" s="250">
        <v>10</v>
      </c>
      <c r="E23" s="106" t="s">
        <v>241</v>
      </c>
      <c r="F23" s="82" t="s">
        <v>242</v>
      </c>
      <c r="G23" s="83" t="s">
        <v>1852</v>
      </c>
      <c r="H23" s="82" t="s">
        <v>1853</v>
      </c>
      <c r="I23" s="83" t="s">
        <v>245</v>
      </c>
      <c r="J23" s="106" t="s">
        <v>1854</v>
      </c>
      <c r="K23" s="84" t="s">
        <v>284</v>
      </c>
    </row>
    <row r="24" spans="1:11" s="38" customFormat="1" ht="12.75">
      <c r="A24" s="102">
        <v>22</v>
      </c>
      <c r="B24" s="102" t="s">
        <v>58</v>
      </c>
      <c r="C24" s="209">
        <v>42881</v>
      </c>
      <c r="D24" s="250">
        <v>763</v>
      </c>
      <c r="E24" s="106" t="s">
        <v>506</v>
      </c>
      <c r="F24" s="82" t="s">
        <v>689</v>
      </c>
      <c r="G24" s="83" t="s">
        <v>1855</v>
      </c>
      <c r="H24" s="82" t="s">
        <v>1856</v>
      </c>
      <c r="I24" s="83">
        <v>447</v>
      </c>
      <c r="J24" s="106" t="s">
        <v>1857</v>
      </c>
      <c r="K24" s="84" t="s">
        <v>284</v>
      </c>
    </row>
    <row r="25" spans="1:11" s="38" customFormat="1" ht="12.75">
      <c r="A25" s="102">
        <v>23</v>
      </c>
      <c r="B25" s="102" t="s">
        <v>58</v>
      </c>
      <c r="C25" s="209">
        <v>42886</v>
      </c>
      <c r="D25" s="250">
        <v>764</v>
      </c>
      <c r="E25" s="106" t="s">
        <v>522</v>
      </c>
      <c r="F25" s="82" t="s">
        <v>1858</v>
      </c>
      <c r="G25" s="83" t="s">
        <v>1859</v>
      </c>
      <c r="H25" s="82" t="s">
        <v>313</v>
      </c>
      <c r="I25" s="83">
        <v>485</v>
      </c>
      <c r="J25" s="106" t="s">
        <v>1860</v>
      </c>
      <c r="K25" s="84" t="s">
        <v>284</v>
      </c>
    </row>
    <row r="26" spans="1:11" s="38" customFormat="1" ht="12.75">
      <c r="A26" s="26">
        <v>24</v>
      </c>
      <c r="B26" s="102" t="s">
        <v>58</v>
      </c>
      <c r="C26" s="11">
        <v>42898</v>
      </c>
      <c r="D26" s="251">
        <v>3964</v>
      </c>
      <c r="E26" s="106" t="s">
        <v>2142</v>
      </c>
      <c r="F26" s="82" t="s">
        <v>1248</v>
      </c>
      <c r="G26" s="83" t="s">
        <v>1249</v>
      </c>
      <c r="H26" s="82" t="s">
        <v>1246</v>
      </c>
      <c r="I26" s="83" t="s">
        <v>2143</v>
      </c>
      <c r="J26" s="106" t="s">
        <v>2144</v>
      </c>
      <c r="K26" s="84" t="s">
        <v>284</v>
      </c>
    </row>
    <row r="27" spans="1:11" s="38" customFormat="1" ht="12.75">
      <c r="A27" s="26">
        <v>25</v>
      </c>
      <c r="B27" s="102" t="s">
        <v>58</v>
      </c>
      <c r="C27" s="11">
        <v>42901</v>
      </c>
      <c r="D27" s="251">
        <v>158</v>
      </c>
      <c r="E27" s="106" t="s">
        <v>1090</v>
      </c>
      <c r="F27" s="82" t="s">
        <v>1091</v>
      </c>
      <c r="G27" s="83" t="s">
        <v>2068</v>
      </c>
      <c r="H27" s="82" t="s">
        <v>1092</v>
      </c>
      <c r="I27" s="83">
        <v>4425</v>
      </c>
      <c r="J27" s="106" t="s">
        <v>2145</v>
      </c>
      <c r="K27" s="84" t="s">
        <v>284</v>
      </c>
    </row>
    <row r="28" spans="1:11" s="38" customFormat="1" ht="12.75">
      <c r="A28" s="26">
        <v>26</v>
      </c>
      <c r="B28" s="102" t="s">
        <v>58</v>
      </c>
      <c r="C28" s="11">
        <v>42909</v>
      </c>
      <c r="D28" s="251">
        <v>1464</v>
      </c>
      <c r="E28" s="106" t="s">
        <v>1745</v>
      </c>
      <c r="F28" s="82" t="s">
        <v>1747</v>
      </c>
      <c r="G28" s="83" t="s">
        <v>1748</v>
      </c>
      <c r="H28" s="82" t="s">
        <v>523</v>
      </c>
      <c r="I28" s="83">
        <v>1047</v>
      </c>
      <c r="J28" s="106" t="s">
        <v>2146</v>
      </c>
      <c r="K28" s="84" t="s">
        <v>284</v>
      </c>
    </row>
    <row r="29" spans="1:11" s="38" customFormat="1" ht="12.75">
      <c r="A29" s="26">
        <v>27</v>
      </c>
      <c r="B29" s="102" t="s">
        <v>58</v>
      </c>
      <c r="C29" s="11">
        <v>39263</v>
      </c>
      <c r="D29" s="251">
        <v>1019</v>
      </c>
      <c r="E29" s="106" t="s">
        <v>1147</v>
      </c>
      <c r="F29" s="82" t="s">
        <v>1148</v>
      </c>
      <c r="G29" s="83" t="s">
        <v>1726</v>
      </c>
      <c r="H29" s="82" t="s">
        <v>1150</v>
      </c>
      <c r="I29" s="83">
        <v>1902</v>
      </c>
      <c r="J29" s="106" t="s">
        <v>2147</v>
      </c>
      <c r="K29" s="84" t="s">
        <v>284</v>
      </c>
    </row>
    <row r="30" spans="1:11" s="38" customFormat="1" ht="12.75">
      <c r="A30" s="26">
        <v>28</v>
      </c>
      <c r="B30" s="102" t="s">
        <v>58</v>
      </c>
      <c r="C30" s="11">
        <v>42920</v>
      </c>
      <c r="D30" s="251">
        <v>1208</v>
      </c>
      <c r="E30" s="106" t="s">
        <v>535</v>
      </c>
      <c r="F30" s="82" t="s">
        <v>537</v>
      </c>
      <c r="G30" s="83" t="s">
        <v>2332</v>
      </c>
      <c r="H30" s="82" t="s">
        <v>1023</v>
      </c>
      <c r="I30" s="83">
        <v>1662</v>
      </c>
      <c r="J30" s="106" t="s">
        <v>2333</v>
      </c>
      <c r="K30" s="84" t="s">
        <v>284</v>
      </c>
    </row>
    <row r="31" spans="1:11" s="38" customFormat="1" ht="12.75">
      <c r="A31" s="26">
        <v>29</v>
      </c>
      <c r="B31" s="102" t="s">
        <v>58</v>
      </c>
      <c r="C31" s="122">
        <v>41824</v>
      </c>
      <c r="D31" s="251">
        <v>261</v>
      </c>
      <c r="E31" s="106" t="s">
        <v>2334</v>
      </c>
      <c r="F31" s="82" t="s">
        <v>2335</v>
      </c>
      <c r="G31" s="83" t="s">
        <v>2102</v>
      </c>
      <c r="H31" s="82" t="s">
        <v>1513</v>
      </c>
      <c r="I31" s="83">
        <v>210</v>
      </c>
      <c r="J31" s="106" t="s">
        <v>2336</v>
      </c>
      <c r="K31" s="84" t="s">
        <v>284</v>
      </c>
    </row>
    <row r="32" spans="1:11" s="38" customFormat="1" ht="12.75">
      <c r="A32" s="26">
        <v>30</v>
      </c>
      <c r="B32" s="102" t="s">
        <v>58</v>
      </c>
      <c r="C32" s="11">
        <v>42923</v>
      </c>
      <c r="D32" s="251">
        <v>6133</v>
      </c>
      <c r="E32" s="106" t="s">
        <v>1070</v>
      </c>
      <c r="F32" s="82" t="s">
        <v>2064</v>
      </c>
      <c r="G32" s="83" t="s">
        <v>2065</v>
      </c>
      <c r="H32" s="82" t="s">
        <v>126</v>
      </c>
      <c r="I32" s="83">
        <v>1381</v>
      </c>
      <c r="J32" s="106" t="s">
        <v>2337</v>
      </c>
      <c r="K32" s="84" t="s">
        <v>284</v>
      </c>
    </row>
    <row r="33" spans="1:11" s="38" customFormat="1" ht="12.75">
      <c r="A33" s="26">
        <v>31</v>
      </c>
      <c r="B33" s="102" t="s">
        <v>58</v>
      </c>
      <c r="C33" s="11">
        <v>42923</v>
      </c>
      <c r="D33" s="251">
        <v>3912</v>
      </c>
      <c r="E33" s="106" t="s">
        <v>506</v>
      </c>
      <c r="F33" s="82" t="s">
        <v>1608</v>
      </c>
      <c r="G33" s="83" t="s">
        <v>2338</v>
      </c>
      <c r="H33" s="82" t="s">
        <v>2339</v>
      </c>
      <c r="I33" s="83">
        <v>1424</v>
      </c>
      <c r="J33" s="106" t="s">
        <v>2340</v>
      </c>
      <c r="K33" s="84" t="s">
        <v>284</v>
      </c>
    </row>
    <row r="34" spans="1:11" s="38" customFormat="1" ht="12.75">
      <c r="A34" s="26">
        <v>32</v>
      </c>
      <c r="B34" s="102" t="s">
        <v>58</v>
      </c>
      <c r="C34" s="11">
        <v>42929</v>
      </c>
      <c r="D34" s="251">
        <v>2264</v>
      </c>
      <c r="E34" s="106" t="s">
        <v>2341</v>
      </c>
      <c r="F34" s="82" t="s">
        <v>2342</v>
      </c>
      <c r="G34" s="83" t="s">
        <v>1764</v>
      </c>
      <c r="H34" s="82" t="s">
        <v>649</v>
      </c>
      <c r="I34" s="83">
        <v>1648</v>
      </c>
      <c r="J34" s="106" t="s">
        <v>2343</v>
      </c>
      <c r="K34" s="84" t="s">
        <v>284</v>
      </c>
    </row>
    <row r="35" spans="1:11" s="38" customFormat="1" ht="12.75">
      <c r="A35" s="26">
        <v>33</v>
      </c>
      <c r="B35" s="102" t="s">
        <v>58</v>
      </c>
      <c r="C35" s="11">
        <v>42933</v>
      </c>
      <c r="D35" s="251">
        <v>53</v>
      </c>
      <c r="E35" s="106" t="s">
        <v>2344</v>
      </c>
      <c r="F35" s="82" t="s">
        <v>2345</v>
      </c>
      <c r="G35" s="83"/>
      <c r="H35" s="82" t="s">
        <v>2346</v>
      </c>
      <c r="I35" s="83">
        <v>65</v>
      </c>
      <c r="J35" s="106" t="s">
        <v>2347</v>
      </c>
      <c r="K35" s="84" t="s">
        <v>284</v>
      </c>
    </row>
    <row r="36" spans="1:11" s="38" customFormat="1" ht="12.75">
      <c r="A36" s="26">
        <v>34</v>
      </c>
      <c r="B36" s="102" t="s">
        <v>58</v>
      </c>
      <c r="C36" s="11">
        <v>42941</v>
      </c>
      <c r="D36" s="251">
        <v>3935</v>
      </c>
      <c r="E36" s="106" t="s">
        <v>2348</v>
      </c>
      <c r="F36" s="82" t="s">
        <v>135</v>
      </c>
      <c r="G36" s="83" t="s">
        <v>2072</v>
      </c>
      <c r="H36" s="82" t="s">
        <v>2339</v>
      </c>
      <c r="I36" s="83">
        <v>3100</v>
      </c>
      <c r="J36" s="106" t="s">
        <v>2349</v>
      </c>
      <c r="K36" s="84" t="s">
        <v>284</v>
      </c>
    </row>
    <row r="37" spans="1:11" s="38" customFormat="1" ht="12.75">
      <c r="A37" s="26">
        <v>35</v>
      </c>
      <c r="B37" s="102" t="s">
        <v>58</v>
      </c>
      <c r="C37" s="11">
        <v>42944</v>
      </c>
      <c r="D37" s="251">
        <v>5801</v>
      </c>
      <c r="E37" s="106" t="s">
        <v>2344</v>
      </c>
      <c r="F37" s="82" t="s">
        <v>2350</v>
      </c>
      <c r="G37" s="83" t="s">
        <v>2351</v>
      </c>
      <c r="H37" s="82" t="s">
        <v>1155</v>
      </c>
      <c r="I37" s="83">
        <v>680</v>
      </c>
      <c r="J37" s="106" t="s">
        <v>2352</v>
      </c>
      <c r="K37" s="84" t="s">
        <v>284</v>
      </c>
    </row>
    <row r="38" spans="1:11" s="38" customFormat="1" ht="12.75">
      <c r="A38" s="26">
        <v>36</v>
      </c>
      <c r="B38" s="102" t="s">
        <v>58</v>
      </c>
      <c r="C38" s="11">
        <v>42950</v>
      </c>
      <c r="D38" s="251">
        <v>6239</v>
      </c>
      <c r="E38" s="106" t="s">
        <v>2592</v>
      </c>
      <c r="F38" s="82" t="s">
        <v>2080</v>
      </c>
      <c r="G38" s="83" t="s">
        <v>2593</v>
      </c>
      <c r="H38" s="82" t="s">
        <v>1927</v>
      </c>
      <c r="I38" s="83">
        <v>1400</v>
      </c>
      <c r="J38" s="106" t="s">
        <v>2721</v>
      </c>
      <c r="K38" s="84" t="s">
        <v>284</v>
      </c>
    </row>
    <row r="39" spans="1:11" s="38" customFormat="1" ht="12.75">
      <c r="A39" s="26">
        <v>37</v>
      </c>
      <c r="B39" s="102" t="s">
        <v>58</v>
      </c>
      <c r="C39" s="11">
        <v>42955</v>
      </c>
      <c r="D39" s="251">
        <v>6300</v>
      </c>
      <c r="E39" s="106" t="s">
        <v>2344</v>
      </c>
      <c r="F39" s="82" t="s">
        <v>2594</v>
      </c>
      <c r="G39" s="83"/>
      <c r="H39" s="82" t="s">
        <v>270</v>
      </c>
      <c r="I39" s="83">
        <v>1401</v>
      </c>
      <c r="J39" s="106" t="s">
        <v>2722</v>
      </c>
      <c r="K39" s="84" t="s">
        <v>284</v>
      </c>
    </row>
    <row r="40" spans="1:11" s="38" customFormat="1" ht="12.75">
      <c r="A40" s="26">
        <v>38</v>
      </c>
      <c r="B40" s="102" t="s">
        <v>58</v>
      </c>
      <c r="C40" s="11">
        <v>42977</v>
      </c>
      <c r="D40" s="251">
        <v>6101</v>
      </c>
      <c r="E40" s="106" t="s">
        <v>2030</v>
      </c>
      <c r="F40" s="82" t="s">
        <v>202</v>
      </c>
      <c r="G40" s="83" t="s">
        <v>2595</v>
      </c>
      <c r="H40" s="82" t="s">
        <v>431</v>
      </c>
      <c r="I40" s="83">
        <v>363</v>
      </c>
      <c r="J40" s="106" t="s">
        <v>2720</v>
      </c>
      <c r="K40" s="84" t="s">
        <v>284</v>
      </c>
    </row>
    <row r="41" spans="1:11" s="38" customFormat="1" ht="12.75">
      <c r="A41" s="26">
        <v>39</v>
      </c>
      <c r="B41" s="102" t="s">
        <v>58</v>
      </c>
      <c r="C41" s="11">
        <v>43076</v>
      </c>
      <c r="D41" s="251">
        <v>6520</v>
      </c>
      <c r="E41" s="106" t="s">
        <v>267</v>
      </c>
      <c r="F41" s="82" t="s">
        <v>2983</v>
      </c>
      <c r="G41" s="83" t="s">
        <v>3598</v>
      </c>
      <c r="H41" s="82" t="s">
        <v>409</v>
      </c>
      <c r="I41" s="83">
        <v>2132</v>
      </c>
      <c r="J41" s="106" t="s">
        <v>3599</v>
      </c>
      <c r="K41" s="84" t="s">
        <v>284</v>
      </c>
    </row>
    <row r="42" spans="1:11" s="38" customFormat="1" ht="12.75">
      <c r="A42" s="26"/>
      <c r="B42" s="102"/>
      <c r="C42" s="11"/>
      <c r="D42" s="251"/>
      <c r="E42" s="106"/>
      <c r="F42" s="82"/>
      <c r="G42" s="83"/>
      <c r="H42" s="82"/>
      <c r="I42" s="83"/>
      <c r="J42" s="106"/>
      <c r="K42" s="84"/>
    </row>
    <row r="43" spans="1:11" s="38" customFormat="1" ht="12.75">
      <c r="A43" s="26"/>
      <c r="B43" s="102"/>
      <c r="C43" s="11"/>
      <c r="D43" s="251"/>
      <c r="E43" s="106"/>
      <c r="F43" s="82"/>
      <c r="G43" s="83"/>
      <c r="H43" s="82"/>
      <c r="I43" s="83"/>
      <c r="J43" s="106"/>
      <c r="K43" s="84"/>
    </row>
    <row r="44" spans="1:11" s="38" customFormat="1" ht="12.75">
      <c r="A44" s="26"/>
      <c r="B44" s="102"/>
      <c r="C44" s="11"/>
      <c r="D44" s="251"/>
      <c r="E44" s="106"/>
      <c r="F44" s="82"/>
      <c r="G44" s="83"/>
      <c r="H44" s="82"/>
      <c r="I44" s="83"/>
      <c r="J44" s="106"/>
      <c r="K44" s="84"/>
    </row>
    <row r="45" spans="1:11" s="38" customFormat="1" ht="12.75">
      <c r="A45" s="26"/>
      <c r="B45" s="102"/>
      <c r="C45" s="11"/>
      <c r="D45" s="251"/>
      <c r="E45" s="106"/>
      <c r="F45" s="82"/>
      <c r="G45" s="83"/>
      <c r="H45" s="82"/>
      <c r="I45" s="83"/>
      <c r="J45" s="106"/>
      <c r="K45" s="84"/>
    </row>
    <row r="46" spans="1:11" s="38" customFormat="1" ht="12.75">
      <c r="A46" s="26"/>
      <c r="B46" s="102"/>
      <c r="C46" s="11"/>
      <c r="D46" s="251"/>
      <c r="E46" s="106"/>
      <c r="F46" s="82"/>
      <c r="G46" s="83"/>
      <c r="H46" s="82"/>
      <c r="I46" s="83"/>
      <c r="J46" s="106"/>
      <c r="K46" s="84"/>
    </row>
    <row r="47" spans="1:11" s="38" customFormat="1" ht="12.75">
      <c r="A47" s="26"/>
      <c r="B47" s="102"/>
      <c r="C47" s="11"/>
      <c r="D47" s="251"/>
      <c r="E47" s="106"/>
      <c r="F47" s="82"/>
      <c r="G47" s="83"/>
      <c r="H47" s="82"/>
      <c r="I47" s="83"/>
      <c r="J47" s="106"/>
      <c r="K47" s="84"/>
    </row>
    <row r="48" spans="1:11" s="38" customFormat="1" ht="12.75">
      <c r="A48" s="26"/>
      <c r="B48" s="102"/>
      <c r="C48" s="11"/>
      <c r="D48" s="251"/>
      <c r="E48" s="106"/>
      <c r="F48" s="82"/>
      <c r="G48" s="83"/>
      <c r="H48" s="82"/>
      <c r="I48" s="83"/>
      <c r="J48" s="106"/>
      <c r="K48" s="84"/>
    </row>
    <row r="49" spans="1:11" s="38" customFormat="1" ht="12.75">
      <c r="A49" s="26"/>
      <c r="B49" s="102"/>
      <c r="C49" s="11"/>
      <c r="D49" s="251"/>
      <c r="E49" s="106"/>
      <c r="F49" s="82"/>
      <c r="G49" s="83"/>
      <c r="H49" s="82"/>
      <c r="I49" s="83"/>
      <c r="J49" s="106"/>
      <c r="K49" s="84"/>
    </row>
    <row r="50" spans="1:11" s="38" customFormat="1" ht="12.75">
      <c r="A50" s="26"/>
      <c r="B50" s="102"/>
      <c r="C50" s="11"/>
      <c r="D50" s="251"/>
      <c r="E50" s="106"/>
      <c r="F50" s="82"/>
      <c r="G50" s="83"/>
      <c r="H50" s="82"/>
      <c r="I50" s="83"/>
      <c r="J50" s="106"/>
      <c r="K50" s="84"/>
    </row>
    <row r="51" spans="1:11" s="38" customFormat="1" ht="12.75">
      <c r="A51" s="26"/>
      <c r="B51" s="102"/>
      <c r="C51" s="11"/>
      <c r="D51" s="251"/>
      <c r="E51" s="106"/>
      <c r="F51" s="110"/>
      <c r="G51" s="83"/>
      <c r="H51" s="110"/>
      <c r="I51" s="262"/>
      <c r="J51" s="115"/>
      <c r="K51" s="84"/>
    </row>
    <row r="52" spans="1:11" s="38" customFormat="1" ht="12.75">
      <c r="A52" s="26"/>
      <c r="B52" s="102"/>
      <c r="C52" s="11"/>
      <c r="D52" s="251"/>
      <c r="E52" s="106"/>
      <c r="F52" s="110"/>
      <c r="G52" s="83"/>
      <c r="H52" s="110"/>
      <c r="I52" s="83"/>
      <c r="J52" s="106"/>
      <c r="K52" s="84"/>
    </row>
    <row r="53" spans="1:11" s="38" customFormat="1" ht="12.75">
      <c r="A53" s="26"/>
      <c r="B53" s="102"/>
      <c r="C53" s="11"/>
      <c r="D53" s="251"/>
      <c r="E53" s="106"/>
      <c r="F53" s="110"/>
      <c r="G53" s="83"/>
      <c r="H53" s="110"/>
      <c r="I53" s="83"/>
      <c r="J53" s="106"/>
      <c r="K53" s="84"/>
    </row>
    <row r="54" spans="1:11" s="38" customFormat="1" ht="12.75">
      <c r="A54" s="26"/>
      <c r="B54" s="102"/>
      <c r="C54" s="11"/>
      <c r="D54" s="251"/>
      <c r="E54" s="106"/>
      <c r="F54" s="110"/>
      <c r="G54" s="83"/>
      <c r="H54" s="110"/>
      <c r="I54" s="83"/>
      <c r="J54" s="106"/>
      <c r="K54" s="84"/>
    </row>
  </sheetData>
  <sheetProtection/>
  <mergeCells count="1">
    <mergeCell ref="D1:E1"/>
  </mergeCells>
  <printOptions horizontalCentered="1"/>
  <pageMargins left="0.3937007874015748" right="0.3937007874015748" top="1.1811023622047245" bottom="0.5905511811023623" header="0.3937007874015748" footer="0"/>
  <pageSetup fitToHeight="2" fitToWidth="2" horizontalDpi="300" verticalDpi="300" orientation="landscape" paperSize="9" r:id="rId1"/>
  <headerFooter alignWithMargins="0">
    <oddHeader>&amp;LI. MUNICIPALIDAD DE ÑUÑOA
DIRECCION DE OBRAS MUNICIPALES
DEPARTAMENTO DE INFORMATICA Y CATASTRO&amp;CLISTADO MAESTRO DE
COPROPIEDADES INMOBILIARIAS&amp;RPERIODO: 2017</oddHeader>
    <oddFooter>&amp;L&amp;F&amp;C&amp;P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4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6.28125" defaultRowHeight="12.75"/>
  <cols>
    <col min="1" max="1" width="6.00390625" style="40" bestFit="1" customWidth="1"/>
    <col min="2" max="2" width="6.28125" style="40" bestFit="1" customWidth="1"/>
    <col min="3" max="3" width="10.28125" style="40" bestFit="1" customWidth="1"/>
    <col min="4" max="4" width="69.28125" style="1" bestFit="1" customWidth="1"/>
    <col min="5" max="5" width="24.421875" style="39" bestFit="1" customWidth="1"/>
    <col min="6" max="6" width="39.140625" style="66" bestFit="1" customWidth="1"/>
    <col min="7" max="7" width="28.28125" style="39" customWidth="1"/>
    <col min="8" max="8" width="13.28125" style="39" bestFit="1" customWidth="1"/>
    <col min="9" max="9" width="38.421875" style="1" bestFit="1" customWidth="1"/>
    <col min="10" max="16384" width="6.28125" style="48" customWidth="1"/>
  </cols>
  <sheetData>
    <row r="1" spans="1:9" s="65" customFormat="1" ht="13.5" thickBot="1">
      <c r="A1" s="381" t="s">
        <v>14</v>
      </c>
      <c r="B1" s="381" t="s">
        <v>12</v>
      </c>
      <c r="C1" s="381" t="s">
        <v>17</v>
      </c>
      <c r="D1" s="381" t="s">
        <v>19</v>
      </c>
      <c r="E1" s="381" t="s">
        <v>6</v>
      </c>
      <c r="F1" s="381" t="s">
        <v>15</v>
      </c>
      <c r="G1" s="381" t="s">
        <v>25</v>
      </c>
      <c r="H1" s="381" t="s">
        <v>5</v>
      </c>
      <c r="I1" s="381" t="s">
        <v>16</v>
      </c>
    </row>
    <row r="2" spans="1:9" s="191" customFormat="1" ht="12.75">
      <c r="A2" s="60">
        <v>2863</v>
      </c>
      <c r="B2" s="60">
        <v>4546</v>
      </c>
      <c r="C2" s="61">
        <v>42747</v>
      </c>
      <c r="D2" s="118" t="s">
        <v>307</v>
      </c>
      <c r="E2" s="119" t="s">
        <v>308</v>
      </c>
      <c r="F2" s="87" t="s">
        <v>313</v>
      </c>
      <c r="G2" s="47">
        <v>1701</v>
      </c>
      <c r="H2" s="88" t="s">
        <v>310</v>
      </c>
      <c r="I2" s="118" t="s">
        <v>309</v>
      </c>
    </row>
    <row r="3" spans="1:9" s="191" customFormat="1" ht="12.75">
      <c r="A3" s="60"/>
      <c r="B3" s="60"/>
      <c r="C3" s="61"/>
      <c r="D3" s="118"/>
      <c r="E3" s="119"/>
      <c r="F3" s="87" t="s">
        <v>314</v>
      </c>
      <c r="G3" s="47">
        <v>4982</v>
      </c>
      <c r="H3" s="88" t="s">
        <v>311</v>
      </c>
      <c r="I3" s="118"/>
    </row>
    <row r="4" spans="1:9" s="191" customFormat="1" ht="12.75">
      <c r="A4" s="163"/>
      <c r="B4" s="163"/>
      <c r="C4" s="164"/>
      <c r="D4" s="165"/>
      <c r="E4" s="175"/>
      <c r="F4" s="167"/>
      <c r="G4" s="133">
        <v>5006</v>
      </c>
      <c r="H4" s="133" t="s">
        <v>312</v>
      </c>
      <c r="I4" s="165"/>
    </row>
    <row r="5" spans="1:9" s="191" customFormat="1" ht="12.75">
      <c r="A5" s="163"/>
      <c r="B5" s="163"/>
      <c r="C5" s="164"/>
      <c r="D5" s="165"/>
      <c r="E5" s="175"/>
      <c r="F5" s="167"/>
      <c r="G5" s="168">
        <v>5024</v>
      </c>
      <c r="H5" s="133"/>
      <c r="I5" s="165"/>
    </row>
    <row r="6" spans="1:9" s="191" customFormat="1" ht="12.75">
      <c r="A6" s="84">
        <v>2864</v>
      </c>
      <c r="B6" s="84">
        <v>4547</v>
      </c>
      <c r="C6" s="122">
        <v>42747</v>
      </c>
      <c r="D6" s="82" t="s">
        <v>315</v>
      </c>
      <c r="E6" s="83" t="s">
        <v>316</v>
      </c>
      <c r="F6" s="81" t="s">
        <v>317</v>
      </c>
      <c r="G6" s="83">
        <v>5087</v>
      </c>
      <c r="H6" s="83" t="s">
        <v>318</v>
      </c>
      <c r="I6" s="81" t="s">
        <v>309</v>
      </c>
    </row>
    <row r="7" spans="1:9" s="191" customFormat="1" ht="12.75">
      <c r="A7" s="84"/>
      <c r="B7" s="84"/>
      <c r="C7" s="84"/>
      <c r="D7" s="82"/>
      <c r="E7" s="83"/>
      <c r="F7" s="81"/>
      <c r="G7" s="83">
        <v>5099</v>
      </c>
      <c r="H7" s="83" t="s">
        <v>319</v>
      </c>
      <c r="I7" s="81"/>
    </row>
    <row r="8" spans="1:9" s="191" customFormat="1" ht="12.75">
      <c r="A8" s="197"/>
      <c r="B8" s="197"/>
      <c r="C8" s="198"/>
      <c r="D8" s="153"/>
      <c r="E8" s="86"/>
      <c r="F8" s="154"/>
      <c r="G8" s="86">
        <v>5111</v>
      </c>
      <c r="H8" s="86" t="s">
        <v>320</v>
      </c>
      <c r="I8" s="154"/>
    </row>
    <row r="9" spans="1:9" s="191" customFormat="1" ht="12.75">
      <c r="A9" s="197"/>
      <c r="B9" s="197"/>
      <c r="C9" s="197"/>
      <c r="D9" s="153"/>
      <c r="E9" s="86"/>
      <c r="F9" s="154"/>
      <c r="G9" s="86">
        <v>5123</v>
      </c>
      <c r="H9" s="86" t="s">
        <v>321</v>
      </c>
      <c r="I9" s="154"/>
    </row>
    <row r="10" spans="1:9" s="191" customFormat="1" ht="12.75">
      <c r="A10" s="197"/>
      <c r="B10" s="197"/>
      <c r="C10" s="197"/>
      <c r="D10" s="153"/>
      <c r="E10" s="86"/>
      <c r="F10" s="154"/>
      <c r="G10" s="86">
        <v>5137</v>
      </c>
      <c r="H10" s="86" t="s">
        <v>322</v>
      </c>
      <c r="I10" s="154"/>
    </row>
    <row r="11" spans="1:9" s="191" customFormat="1" ht="12.75">
      <c r="A11" s="197"/>
      <c r="B11" s="197"/>
      <c r="C11" s="197"/>
      <c r="D11" s="153"/>
      <c r="E11" s="86"/>
      <c r="F11" s="154"/>
      <c r="G11" s="86">
        <v>5153</v>
      </c>
      <c r="H11" s="86" t="s">
        <v>323</v>
      </c>
      <c r="I11" s="154"/>
    </row>
    <row r="12" spans="1:9" s="191" customFormat="1" ht="12.75">
      <c r="A12" s="58">
        <v>2865</v>
      </c>
      <c r="B12" s="58">
        <v>4548</v>
      </c>
      <c r="C12" s="59">
        <v>42751</v>
      </c>
      <c r="D12" s="118" t="s">
        <v>324</v>
      </c>
      <c r="E12" s="119" t="s">
        <v>325</v>
      </c>
      <c r="F12" s="404" t="s">
        <v>204</v>
      </c>
      <c r="G12" s="88">
        <v>3350</v>
      </c>
      <c r="H12" s="88" t="s">
        <v>327</v>
      </c>
      <c r="I12" s="118" t="s">
        <v>309</v>
      </c>
    </row>
    <row r="13" spans="1:9" s="46" customFormat="1" ht="12.75">
      <c r="A13" s="58"/>
      <c r="B13" s="58"/>
      <c r="C13" s="59"/>
      <c r="D13" s="118"/>
      <c r="E13" s="119"/>
      <c r="F13" s="87"/>
      <c r="G13" s="88" t="s">
        <v>326</v>
      </c>
      <c r="H13" s="88" t="s">
        <v>328</v>
      </c>
      <c r="I13" s="118"/>
    </row>
    <row r="14" spans="1:9" s="46" customFormat="1" ht="12.75">
      <c r="A14" s="62">
        <v>2866</v>
      </c>
      <c r="B14" s="62">
        <v>4549</v>
      </c>
      <c r="C14" s="63">
        <v>42753</v>
      </c>
      <c r="D14" s="162" t="s">
        <v>329</v>
      </c>
      <c r="E14" s="176" t="s">
        <v>330</v>
      </c>
      <c r="F14" s="85" t="s">
        <v>331</v>
      </c>
      <c r="G14" s="14">
        <v>1810</v>
      </c>
      <c r="H14" s="86" t="s">
        <v>332</v>
      </c>
      <c r="I14" s="81" t="s">
        <v>309</v>
      </c>
    </row>
    <row r="15" spans="1:9" s="46" customFormat="1" ht="12.75">
      <c r="A15" s="62"/>
      <c r="B15" s="62"/>
      <c r="C15" s="63"/>
      <c r="D15" s="44"/>
      <c r="E15" s="45"/>
      <c r="F15" s="85"/>
      <c r="G15" s="14">
        <v>1812</v>
      </c>
      <c r="H15" s="86" t="s">
        <v>333</v>
      </c>
      <c r="I15" s="44"/>
    </row>
    <row r="16" spans="1:9" s="46" customFormat="1" ht="12.75">
      <c r="A16" s="62"/>
      <c r="B16" s="62"/>
      <c r="C16" s="63"/>
      <c r="D16" s="44"/>
      <c r="E16" s="45"/>
      <c r="F16" s="85"/>
      <c r="G16" s="14">
        <v>1814</v>
      </c>
      <c r="H16" s="86" t="s">
        <v>334</v>
      </c>
      <c r="I16" s="44"/>
    </row>
    <row r="17" spans="1:9" s="46" customFormat="1" ht="12.75">
      <c r="A17" s="62"/>
      <c r="B17" s="62"/>
      <c r="C17" s="63"/>
      <c r="D17" s="44"/>
      <c r="E17" s="45"/>
      <c r="F17" s="85"/>
      <c r="G17" s="14">
        <v>1822</v>
      </c>
      <c r="H17" s="86"/>
      <c r="I17" s="44"/>
    </row>
    <row r="18" spans="1:9" s="46" customFormat="1" ht="12.75">
      <c r="A18" s="62"/>
      <c r="B18" s="62"/>
      <c r="C18" s="63"/>
      <c r="D18" s="44"/>
      <c r="E18" s="45"/>
      <c r="F18" s="85"/>
      <c r="G18" s="14">
        <v>1830</v>
      </c>
      <c r="H18" s="86"/>
      <c r="I18" s="44"/>
    </row>
    <row r="19" spans="1:9" s="46" customFormat="1" ht="12.75">
      <c r="A19" s="60">
        <v>2867</v>
      </c>
      <c r="B19" s="60">
        <v>4550</v>
      </c>
      <c r="C19" s="61">
        <v>42755</v>
      </c>
      <c r="D19" s="118" t="s">
        <v>335</v>
      </c>
      <c r="E19" s="119" t="s">
        <v>336</v>
      </c>
      <c r="F19" s="87" t="s">
        <v>337</v>
      </c>
      <c r="G19" s="47">
        <v>2408</v>
      </c>
      <c r="H19" s="88" t="s">
        <v>338</v>
      </c>
      <c r="I19" s="118" t="s">
        <v>309</v>
      </c>
    </row>
    <row r="20" spans="1:9" s="46" customFormat="1" ht="12.75">
      <c r="A20" s="60"/>
      <c r="B20" s="60"/>
      <c r="C20" s="61"/>
      <c r="D20" s="118"/>
      <c r="E20" s="119"/>
      <c r="F20" s="87"/>
      <c r="G20" s="47">
        <v>2418</v>
      </c>
      <c r="H20" s="88" t="s">
        <v>339</v>
      </c>
      <c r="I20" s="118"/>
    </row>
    <row r="21" spans="1:9" s="46" customFormat="1" ht="12.75">
      <c r="A21" s="163"/>
      <c r="B21" s="163"/>
      <c r="C21" s="164"/>
      <c r="D21" s="165"/>
      <c r="E21" s="175"/>
      <c r="F21" s="167"/>
      <c r="G21" s="133">
        <v>2428</v>
      </c>
      <c r="H21" s="133" t="s">
        <v>340</v>
      </c>
      <c r="I21" s="165"/>
    </row>
    <row r="22" spans="1:9" s="46" customFormat="1" ht="12.75">
      <c r="A22" s="163"/>
      <c r="B22" s="163"/>
      <c r="C22" s="164"/>
      <c r="D22" s="165"/>
      <c r="E22" s="175"/>
      <c r="F22" s="167"/>
      <c r="G22" s="168">
        <v>2446</v>
      </c>
      <c r="H22" s="133" t="s">
        <v>341</v>
      </c>
      <c r="I22" s="165"/>
    </row>
    <row r="23" spans="1:9" s="46" customFormat="1" ht="12.75">
      <c r="A23" s="163"/>
      <c r="B23" s="163"/>
      <c r="C23" s="164"/>
      <c r="D23" s="165"/>
      <c r="E23" s="175"/>
      <c r="F23" s="167" t="s">
        <v>348</v>
      </c>
      <c r="G23" s="133" t="s">
        <v>346</v>
      </c>
      <c r="H23" s="133" t="s">
        <v>342</v>
      </c>
      <c r="I23" s="165"/>
    </row>
    <row r="24" spans="1:9" s="46" customFormat="1" ht="12.75">
      <c r="A24" s="163"/>
      <c r="B24" s="163"/>
      <c r="C24" s="164"/>
      <c r="D24" s="165"/>
      <c r="E24" s="175"/>
      <c r="F24" s="167"/>
      <c r="G24" s="133" t="s">
        <v>347</v>
      </c>
      <c r="H24" s="133" t="s">
        <v>343</v>
      </c>
      <c r="I24" s="165"/>
    </row>
    <row r="25" spans="1:9" s="46" customFormat="1" ht="12.75">
      <c r="A25" s="163"/>
      <c r="B25" s="163"/>
      <c r="C25" s="164"/>
      <c r="D25" s="165"/>
      <c r="E25" s="166"/>
      <c r="F25" s="167"/>
      <c r="G25" s="168">
        <v>28</v>
      </c>
      <c r="H25" s="133" t="s">
        <v>344</v>
      </c>
      <c r="I25" s="165"/>
    </row>
    <row r="26" spans="1:9" s="46" customFormat="1" ht="12.75">
      <c r="A26" s="163"/>
      <c r="B26" s="163"/>
      <c r="C26" s="164"/>
      <c r="D26" s="169"/>
      <c r="E26" s="166"/>
      <c r="F26" s="167"/>
      <c r="G26" s="168">
        <v>29</v>
      </c>
      <c r="H26" s="133" t="s">
        <v>345</v>
      </c>
      <c r="I26" s="169"/>
    </row>
    <row r="27" spans="1:9" s="46" customFormat="1" ht="12.75">
      <c r="A27" s="62">
        <v>2868</v>
      </c>
      <c r="B27" s="62">
        <v>4551</v>
      </c>
      <c r="C27" s="63">
        <v>42755</v>
      </c>
      <c r="D27" s="162" t="s">
        <v>349</v>
      </c>
      <c r="E27" s="45" t="s">
        <v>350</v>
      </c>
      <c r="F27" s="85" t="s">
        <v>317</v>
      </c>
      <c r="G27" s="14">
        <v>5626</v>
      </c>
      <c r="H27" s="86" t="s">
        <v>351</v>
      </c>
      <c r="I27" s="81" t="s">
        <v>309</v>
      </c>
    </row>
    <row r="28" spans="1:9" s="46" customFormat="1" ht="12.75">
      <c r="A28" s="62"/>
      <c r="B28" s="62"/>
      <c r="C28" s="63"/>
      <c r="D28" s="44"/>
      <c r="E28" s="45"/>
      <c r="F28" s="85"/>
      <c r="G28" s="14">
        <v>5644</v>
      </c>
      <c r="H28" s="86" t="s">
        <v>352</v>
      </c>
      <c r="I28" s="44"/>
    </row>
    <row r="29" spans="1:9" s="46" customFormat="1" ht="12.75">
      <c r="A29" s="62"/>
      <c r="B29" s="62"/>
      <c r="C29" s="63"/>
      <c r="D29" s="162"/>
      <c r="E29" s="45"/>
      <c r="F29" s="85"/>
      <c r="G29" s="14">
        <v>5648</v>
      </c>
      <c r="H29" s="86" t="s">
        <v>353</v>
      </c>
      <c r="I29" s="44"/>
    </row>
    <row r="30" spans="1:9" s="46" customFormat="1" ht="12.75">
      <c r="A30" s="62"/>
      <c r="B30" s="62"/>
      <c r="C30" s="63"/>
      <c r="D30" s="162"/>
      <c r="E30" s="45"/>
      <c r="F30" s="85"/>
      <c r="G30" s="14">
        <v>5668</v>
      </c>
      <c r="H30" s="86" t="s">
        <v>354</v>
      </c>
      <c r="I30" s="44"/>
    </row>
    <row r="31" spans="1:9" s="46" customFormat="1" ht="12.75">
      <c r="A31" s="163">
        <v>2869</v>
      </c>
      <c r="B31" s="163">
        <v>4552</v>
      </c>
      <c r="C31" s="164">
        <v>42760</v>
      </c>
      <c r="D31" s="165" t="s">
        <v>355</v>
      </c>
      <c r="E31" s="166" t="s">
        <v>356</v>
      </c>
      <c r="F31" s="167" t="s">
        <v>357</v>
      </c>
      <c r="G31" s="133">
        <v>295</v>
      </c>
      <c r="H31" s="133" t="s">
        <v>360</v>
      </c>
      <c r="I31" s="118" t="s">
        <v>309</v>
      </c>
    </row>
    <row r="32" spans="1:9" s="46" customFormat="1" ht="12.75">
      <c r="A32" s="163"/>
      <c r="B32" s="163"/>
      <c r="C32" s="164"/>
      <c r="D32" s="165"/>
      <c r="E32" s="166"/>
      <c r="F32" s="167"/>
      <c r="G32" s="168">
        <v>299</v>
      </c>
      <c r="H32" s="133" t="s">
        <v>361</v>
      </c>
      <c r="I32" s="165"/>
    </row>
    <row r="33" spans="1:9" s="46" customFormat="1" ht="12.75">
      <c r="A33" s="163"/>
      <c r="B33" s="163"/>
      <c r="C33" s="164"/>
      <c r="D33" s="165"/>
      <c r="E33" s="166"/>
      <c r="F33" s="167" t="s">
        <v>358</v>
      </c>
      <c r="G33" s="168">
        <v>240</v>
      </c>
      <c r="H33" s="133" t="s">
        <v>362</v>
      </c>
      <c r="I33" s="165"/>
    </row>
    <row r="34" spans="1:9" s="46" customFormat="1" ht="12.75">
      <c r="A34" s="163"/>
      <c r="B34" s="163"/>
      <c r="C34" s="164"/>
      <c r="D34" s="165"/>
      <c r="E34" s="166"/>
      <c r="F34" s="167" t="s">
        <v>359</v>
      </c>
      <c r="G34" s="168">
        <v>4502</v>
      </c>
      <c r="H34" s="133" t="s">
        <v>363</v>
      </c>
      <c r="I34" s="165"/>
    </row>
    <row r="35" spans="1:9" s="46" customFormat="1" ht="12.75">
      <c r="A35" s="62">
        <v>2870</v>
      </c>
      <c r="B35" s="62">
        <v>4553</v>
      </c>
      <c r="C35" s="63">
        <v>42765</v>
      </c>
      <c r="D35" s="162" t="s">
        <v>364</v>
      </c>
      <c r="E35" s="45" t="s">
        <v>365</v>
      </c>
      <c r="F35" s="85" t="s">
        <v>366</v>
      </c>
      <c r="G35" s="14">
        <v>1800</v>
      </c>
      <c r="H35" s="86" t="s">
        <v>367</v>
      </c>
      <c r="I35" s="44" t="s">
        <v>368</v>
      </c>
    </row>
    <row r="36" spans="1:9" s="46" customFormat="1" ht="12.75">
      <c r="A36" s="163">
        <v>2871</v>
      </c>
      <c r="B36" s="163">
        <v>4554</v>
      </c>
      <c r="C36" s="164">
        <v>42766</v>
      </c>
      <c r="D36" s="165" t="s">
        <v>369</v>
      </c>
      <c r="E36" s="166" t="s">
        <v>370</v>
      </c>
      <c r="F36" s="167" t="s">
        <v>371</v>
      </c>
      <c r="G36" s="133">
        <v>901</v>
      </c>
      <c r="H36" s="133" t="s">
        <v>372</v>
      </c>
      <c r="I36" s="118" t="s">
        <v>309</v>
      </c>
    </row>
    <row r="37" spans="1:9" s="46" customFormat="1" ht="12.75">
      <c r="A37" s="163"/>
      <c r="B37" s="163"/>
      <c r="C37" s="164"/>
      <c r="D37" s="165"/>
      <c r="E37" s="166"/>
      <c r="F37" s="167"/>
      <c r="G37" s="168">
        <v>923</v>
      </c>
      <c r="H37" s="133" t="s">
        <v>373</v>
      </c>
      <c r="I37" s="169"/>
    </row>
    <row r="38" spans="1:9" s="46" customFormat="1" ht="12.75">
      <c r="A38" s="163"/>
      <c r="B38" s="163"/>
      <c r="C38" s="164"/>
      <c r="D38" s="165"/>
      <c r="E38" s="166"/>
      <c r="F38" s="167" t="s">
        <v>376</v>
      </c>
      <c r="G38" s="168">
        <v>220</v>
      </c>
      <c r="H38" s="133" t="s">
        <v>374</v>
      </c>
      <c r="I38" s="169"/>
    </row>
    <row r="39" spans="1:9" s="46" customFormat="1" ht="12.75">
      <c r="A39" s="163"/>
      <c r="B39" s="163"/>
      <c r="C39" s="164"/>
      <c r="D39" s="165"/>
      <c r="E39" s="166"/>
      <c r="F39" s="167"/>
      <c r="G39" s="168">
        <v>240</v>
      </c>
      <c r="H39" s="133" t="s">
        <v>375</v>
      </c>
      <c r="I39" s="169"/>
    </row>
    <row r="40" spans="1:9" s="46" customFormat="1" ht="12.75">
      <c r="A40" s="62">
        <v>2872</v>
      </c>
      <c r="B40" s="62">
        <v>4555</v>
      </c>
      <c r="C40" s="63">
        <v>42782</v>
      </c>
      <c r="D40" s="162" t="s">
        <v>784</v>
      </c>
      <c r="E40" s="45" t="s">
        <v>785</v>
      </c>
      <c r="F40" s="85" t="s">
        <v>786</v>
      </c>
      <c r="G40" s="86">
        <v>811</v>
      </c>
      <c r="H40" s="86" t="s">
        <v>788</v>
      </c>
      <c r="I40" s="44" t="s">
        <v>309</v>
      </c>
    </row>
    <row r="41" spans="1:9" s="46" customFormat="1" ht="12.75">
      <c r="A41" s="62"/>
      <c r="B41" s="62"/>
      <c r="C41" s="63"/>
      <c r="D41" s="162"/>
      <c r="E41" s="45"/>
      <c r="F41" s="85" t="s">
        <v>787</v>
      </c>
      <c r="G41" s="86">
        <v>1640</v>
      </c>
      <c r="H41" s="86" t="s">
        <v>789</v>
      </c>
      <c r="I41" s="44"/>
    </row>
    <row r="42" spans="1:9" s="46" customFormat="1" ht="12.75">
      <c r="A42" s="62"/>
      <c r="B42" s="62"/>
      <c r="C42" s="63"/>
      <c r="D42" s="162"/>
      <c r="E42" s="45"/>
      <c r="F42" s="85"/>
      <c r="G42" s="86">
        <v>1652</v>
      </c>
      <c r="H42" s="86" t="s">
        <v>790</v>
      </c>
      <c r="I42" s="44"/>
    </row>
    <row r="43" spans="1:9" s="46" customFormat="1" ht="12.75">
      <c r="A43" s="62"/>
      <c r="B43" s="62"/>
      <c r="C43" s="63"/>
      <c r="D43" s="162"/>
      <c r="E43" s="45"/>
      <c r="F43" s="85"/>
      <c r="G43" s="86">
        <v>1662</v>
      </c>
      <c r="H43" s="86" t="s">
        <v>791</v>
      </c>
      <c r="I43" s="44"/>
    </row>
    <row r="44" spans="1:9" s="46" customFormat="1" ht="12.75">
      <c r="A44" s="62"/>
      <c r="B44" s="62"/>
      <c r="C44" s="63"/>
      <c r="D44" s="162"/>
      <c r="E44" s="45"/>
      <c r="F44" s="85"/>
      <c r="G44" s="86">
        <v>1676</v>
      </c>
      <c r="H44" s="86" t="s">
        <v>792</v>
      </c>
      <c r="I44" s="44"/>
    </row>
    <row r="45" spans="1:9" s="46" customFormat="1" ht="12.75">
      <c r="A45" s="163">
        <v>2873</v>
      </c>
      <c r="B45" s="163">
        <v>4556</v>
      </c>
      <c r="C45" s="164">
        <v>42782</v>
      </c>
      <c r="D45" s="165" t="s">
        <v>793</v>
      </c>
      <c r="E45" s="175" t="s">
        <v>794</v>
      </c>
      <c r="F45" s="167" t="s">
        <v>795</v>
      </c>
      <c r="G45" s="168">
        <v>100</v>
      </c>
      <c r="H45" s="133" t="s">
        <v>796</v>
      </c>
      <c r="I45" s="165" t="s">
        <v>309</v>
      </c>
    </row>
    <row r="46" spans="1:9" s="46" customFormat="1" ht="12.75">
      <c r="A46" s="163"/>
      <c r="B46" s="163"/>
      <c r="C46" s="164"/>
      <c r="D46" s="165"/>
      <c r="E46" s="175"/>
      <c r="F46" s="167"/>
      <c r="G46" s="168">
        <v>76</v>
      </c>
      <c r="H46" s="133" t="s">
        <v>797</v>
      </c>
      <c r="I46" s="165"/>
    </row>
    <row r="47" spans="1:9" s="46" customFormat="1" ht="12.75">
      <c r="A47" s="163"/>
      <c r="B47" s="163"/>
      <c r="C47" s="164"/>
      <c r="D47" s="165"/>
      <c r="E47" s="175"/>
      <c r="F47" s="167"/>
      <c r="G47" s="168">
        <v>82</v>
      </c>
      <c r="H47" s="133" t="s">
        <v>798</v>
      </c>
      <c r="I47" s="165"/>
    </row>
    <row r="48" spans="1:9" s="46" customFormat="1" ht="12.75">
      <c r="A48" s="163"/>
      <c r="B48" s="163"/>
      <c r="C48" s="164"/>
      <c r="D48" s="165"/>
      <c r="E48" s="175"/>
      <c r="F48" s="167"/>
      <c r="G48" s="133" t="s">
        <v>803</v>
      </c>
      <c r="H48" s="133" t="s">
        <v>799</v>
      </c>
      <c r="I48" s="165"/>
    </row>
    <row r="49" spans="1:9" s="46" customFormat="1" ht="12.75">
      <c r="A49" s="163"/>
      <c r="B49" s="163"/>
      <c r="C49" s="164"/>
      <c r="D49" s="165"/>
      <c r="E49" s="175"/>
      <c r="F49" s="167"/>
      <c r="G49" s="133" t="s">
        <v>804</v>
      </c>
      <c r="H49" s="133" t="s">
        <v>800</v>
      </c>
      <c r="I49" s="165"/>
    </row>
    <row r="50" spans="1:9" s="46" customFormat="1" ht="12.75">
      <c r="A50" s="163"/>
      <c r="B50" s="163"/>
      <c r="C50" s="164"/>
      <c r="D50" s="165"/>
      <c r="E50" s="175"/>
      <c r="F50" s="167"/>
      <c r="G50" s="168">
        <v>88</v>
      </c>
      <c r="H50" s="133" t="s">
        <v>801</v>
      </c>
      <c r="I50" s="165"/>
    </row>
    <row r="51" spans="1:9" s="46" customFormat="1" ht="12.75">
      <c r="A51" s="163"/>
      <c r="B51" s="163"/>
      <c r="C51" s="164"/>
      <c r="D51" s="165"/>
      <c r="E51" s="175"/>
      <c r="F51" s="167"/>
      <c r="G51" s="168">
        <v>92</v>
      </c>
      <c r="H51" s="133" t="s">
        <v>802</v>
      </c>
      <c r="I51" s="165"/>
    </row>
    <row r="52" spans="1:9" s="46" customFormat="1" ht="12.75">
      <c r="A52" s="163"/>
      <c r="B52" s="163"/>
      <c r="C52" s="164"/>
      <c r="D52" s="165"/>
      <c r="E52" s="175"/>
      <c r="F52" s="167" t="s">
        <v>805</v>
      </c>
      <c r="G52" s="133" t="s">
        <v>808</v>
      </c>
      <c r="H52" s="133" t="s">
        <v>806</v>
      </c>
      <c r="I52" s="165"/>
    </row>
    <row r="53" spans="1:9" s="46" customFormat="1" ht="12.75">
      <c r="A53" s="163"/>
      <c r="B53" s="163"/>
      <c r="C53" s="164"/>
      <c r="D53" s="165"/>
      <c r="E53" s="175"/>
      <c r="F53" s="167"/>
      <c r="G53" s="133" t="s">
        <v>809</v>
      </c>
      <c r="H53" s="133" t="s">
        <v>807</v>
      </c>
      <c r="I53" s="165"/>
    </row>
    <row r="54" spans="1:9" s="46" customFormat="1" ht="12.75">
      <c r="A54" s="163"/>
      <c r="B54" s="163"/>
      <c r="C54" s="164"/>
      <c r="D54" s="165"/>
      <c r="E54" s="175"/>
      <c r="F54" s="167"/>
      <c r="G54" s="133" t="s">
        <v>810</v>
      </c>
      <c r="H54" s="133" t="s">
        <v>811</v>
      </c>
      <c r="I54" s="169"/>
    </row>
    <row r="55" spans="1:9" s="46" customFormat="1" ht="12.75">
      <c r="A55" s="163"/>
      <c r="B55" s="163"/>
      <c r="C55" s="164"/>
      <c r="D55" s="165"/>
      <c r="E55" s="166"/>
      <c r="F55" s="167"/>
      <c r="G55" s="133" t="s">
        <v>812</v>
      </c>
      <c r="H55" s="133" t="s">
        <v>813</v>
      </c>
      <c r="I55" s="169"/>
    </row>
    <row r="56" spans="1:9" s="46" customFormat="1" ht="12.75">
      <c r="A56" s="62">
        <v>2874</v>
      </c>
      <c r="B56" s="62">
        <v>4557</v>
      </c>
      <c r="C56" s="63">
        <v>42788</v>
      </c>
      <c r="D56" s="162" t="s">
        <v>814</v>
      </c>
      <c r="E56" s="176" t="s">
        <v>815</v>
      </c>
      <c r="F56" s="85" t="s">
        <v>126</v>
      </c>
      <c r="G56" s="14">
        <v>1489</v>
      </c>
      <c r="H56" s="86" t="s">
        <v>817</v>
      </c>
      <c r="I56" s="162" t="s">
        <v>309</v>
      </c>
    </row>
    <row r="57" spans="1:9" s="46" customFormat="1" ht="12.75">
      <c r="A57" s="62"/>
      <c r="B57" s="62"/>
      <c r="C57" s="63"/>
      <c r="D57" s="162"/>
      <c r="E57" s="176"/>
      <c r="F57" s="85"/>
      <c r="G57" s="14">
        <v>1493</v>
      </c>
      <c r="H57" s="86" t="s">
        <v>818</v>
      </c>
      <c r="I57" s="162"/>
    </row>
    <row r="58" spans="1:9" s="46" customFormat="1" ht="12.75">
      <c r="A58" s="62"/>
      <c r="B58" s="62"/>
      <c r="C58" s="63"/>
      <c r="D58" s="162"/>
      <c r="E58" s="176"/>
      <c r="F58" s="85" t="s">
        <v>816</v>
      </c>
      <c r="G58" s="14">
        <v>2932</v>
      </c>
      <c r="H58" s="86" t="s">
        <v>819</v>
      </c>
      <c r="I58" s="162"/>
    </row>
    <row r="59" spans="1:9" s="46" customFormat="1" ht="12.75">
      <c r="A59" s="62"/>
      <c r="B59" s="62"/>
      <c r="C59" s="63"/>
      <c r="D59" s="162"/>
      <c r="E59" s="45"/>
      <c r="F59" s="85"/>
      <c r="G59" s="14">
        <v>2944</v>
      </c>
      <c r="H59" s="86" t="s">
        <v>820</v>
      </c>
      <c r="I59" s="44"/>
    </row>
    <row r="60" spans="1:9" s="46" customFormat="1" ht="12.75">
      <c r="A60" s="163">
        <v>2875</v>
      </c>
      <c r="B60" s="163">
        <v>4558</v>
      </c>
      <c r="C60" s="164">
        <v>42788</v>
      </c>
      <c r="D60" s="165" t="s">
        <v>821</v>
      </c>
      <c r="E60" s="175" t="s">
        <v>822</v>
      </c>
      <c r="F60" s="167" t="s">
        <v>823</v>
      </c>
      <c r="G60" s="133">
        <v>210</v>
      </c>
      <c r="H60" s="133" t="s">
        <v>825</v>
      </c>
      <c r="I60" s="165" t="s">
        <v>309</v>
      </c>
    </row>
    <row r="61" spans="1:9" s="46" customFormat="1" ht="12.75">
      <c r="A61" s="163"/>
      <c r="B61" s="163"/>
      <c r="C61" s="164"/>
      <c r="D61" s="165"/>
      <c r="E61" s="175"/>
      <c r="F61" s="167"/>
      <c r="G61" s="133">
        <v>214</v>
      </c>
      <c r="H61" s="133" t="s">
        <v>826</v>
      </c>
      <c r="I61" s="165"/>
    </row>
    <row r="62" spans="1:9" s="46" customFormat="1" ht="12.75">
      <c r="A62" s="163"/>
      <c r="B62" s="163"/>
      <c r="C62" s="164"/>
      <c r="D62" s="165"/>
      <c r="E62" s="175"/>
      <c r="F62" s="167"/>
      <c r="G62" s="133">
        <v>238</v>
      </c>
      <c r="H62" s="133" t="s">
        <v>827</v>
      </c>
      <c r="I62" s="165"/>
    </row>
    <row r="63" spans="1:9" s="46" customFormat="1" ht="12.75">
      <c r="A63" s="163"/>
      <c r="B63" s="163"/>
      <c r="C63" s="164"/>
      <c r="D63" s="165"/>
      <c r="E63" s="175"/>
      <c r="F63" s="167"/>
      <c r="G63" s="133">
        <v>240</v>
      </c>
      <c r="H63" s="133" t="s">
        <v>828</v>
      </c>
      <c r="I63" s="165"/>
    </row>
    <row r="64" spans="1:9" s="46" customFormat="1" ht="12.75">
      <c r="A64" s="163"/>
      <c r="B64" s="163"/>
      <c r="C64" s="164"/>
      <c r="D64" s="165"/>
      <c r="E64" s="175"/>
      <c r="F64" s="167" t="s">
        <v>824</v>
      </c>
      <c r="G64" s="133">
        <v>5580</v>
      </c>
      <c r="H64" s="133" t="s">
        <v>829</v>
      </c>
      <c r="I64" s="165"/>
    </row>
    <row r="65" spans="1:9" s="46" customFormat="1" ht="12.75">
      <c r="A65" s="163"/>
      <c r="B65" s="163"/>
      <c r="C65" s="164"/>
      <c r="D65" s="165"/>
      <c r="E65" s="175"/>
      <c r="F65" s="167"/>
      <c r="G65" s="133">
        <v>5590</v>
      </c>
      <c r="H65" s="133" t="s">
        <v>830</v>
      </c>
      <c r="I65" s="165"/>
    </row>
    <row r="66" spans="1:9" s="46" customFormat="1" ht="12.75">
      <c r="A66" s="62">
        <v>2876</v>
      </c>
      <c r="B66" s="62">
        <v>4559</v>
      </c>
      <c r="C66" s="63">
        <v>42793</v>
      </c>
      <c r="D66" s="162" t="s">
        <v>831</v>
      </c>
      <c r="E66" s="176" t="s">
        <v>832</v>
      </c>
      <c r="F66" s="85" t="s">
        <v>833</v>
      </c>
      <c r="G66" s="14">
        <v>957</v>
      </c>
      <c r="H66" s="86" t="s">
        <v>834</v>
      </c>
      <c r="I66" s="162" t="s">
        <v>309</v>
      </c>
    </row>
    <row r="67" spans="1:9" s="46" customFormat="1" ht="12.75">
      <c r="A67" s="62"/>
      <c r="B67" s="62"/>
      <c r="C67" s="63"/>
      <c r="D67" s="162"/>
      <c r="E67" s="176"/>
      <c r="F67" s="85"/>
      <c r="G67" s="14">
        <v>967</v>
      </c>
      <c r="H67" s="86" t="s">
        <v>835</v>
      </c>
      <c r="I67" s="162"/>
    </row>
    <row r="68" spans="1:9" s="46" customFormat="1" ht="12.75">
      <c r="A68" s="62"/>
      <c r="B68" s="62"/>
      <c r="C68" s="63"/>
      <c r="D68" s="162"/>
      <c r="E68" s="176"/>
      <c r="F68" s="85" t="s">
        <v>500</v>
      </c>
      <c r="G68" s="14">
        <v>946</v>
      </c>
      <c r="H68" s="86" t="s">
        <v>836</v>
      </c>
      <c r="I68" s="162"/>
    </row>
    <row r="69" spans="1:9" s="46" customFormat="1" ht="12.75">
      <c r="A69" s="62"/>
      <c r="B69" s="62"/>
      <c r="C69" s="63"/>
      <c r="D69" s="162"/>
      <c r="E69" s="45"/>
      <c r="F69" s="85"/>
      <c r="G69" s="14">
        <v>960</v>
      </c>
      <c r="H69" s="86" t="s">
        <v>837</v>
      </c>
      <c r="I69" s="44"/>
    </row>
    <row r="70" spans="1:9" s="46" customFormat="1" ht="12.75">
      <c r="A70" s="163">
        <v>2877</v>
      </c>
      <c r="B70" s="163">
        <v>4560</v>
      </c>
      <c r="C70" s="164">
        <v>42796</v>
      </c>
      <c r="D70" s="165" t="s">
        <v>1161</v>
      </c>
      <c r="E70" s="175" t="s">
        <v>1158</v>
      </c>
      <c r="F70" s="167" t="s">
        <v>378</v>
      </c>
      <c r="G70" s="133">
        <v>594</v>
      </c>
      <c r="H70" s="133" t="s">
        <v>1159</v>
      </c>
      <c r="I70" s="165" t="s">
        <v>309</v>
      </c>
    </row>
    <row r="71" spans="1:9" s="46" customFormat="1" ht="12.75">
      <c r="A71" s="163"/>
      <c r="B71" s="163"/>
      <c r="C71" s="164"/>
      <c r="D71" s="165"/>
      <c r="E71" s="175"/>
      <c r="F71" s="167"/>
      <c r="G71" s="133">
        <v>610</v>
      </c>
      <c r="H71" s="133" t="s">
        <v>1160</v>
      </c>
      <c r="I71" s="165"/>
    </row>
    <row r="72" spans="1:9" s="46" customFormat="1" ht="12.75">
      <c r="A72" s="62">
        <v>2878</v>
      </c>
      <c r="B72" s="62">
        <v>4561</v>
      </c>
      <c r="C72" s="63">
        <v>42803</v>
      </c>
      <c r="D72" s="162" t="s">
        <v>1162</v>
      </c>
      <c r="E72" s="176" t="s">
        <v>1163</v>
      </c>
      <c r="F72" s="85" t="s">
        <v>1164</v>
      </c>
      <c r="G72" s="14">
        <v>2035</v>
      </c>
      <c r="H72" s="86" t="s">
        <v>1165</v>
      </c>
      <c r="I72" s="162" t="s">
        <v>309</v>
      </c>
    </row>
    <row r="73" spans="1:9" s="46" customFormat="1" ht="12.75">
      <c r="A73" s="62"/>
      <c r="B73" s="62"/>
      <c r="C73" s="63"/>
      <c r="D73" s="162"/>
      <c r="E73" s="176"/>
      <c r="F73" s="85"/>
      <c r="G73" s="14">
        <v>2055</v>
      </c>
      <c r="H73" s="86" t="s">
        <v>1166</v>
      </c>
      <c r="I73" s="162"/>
    </row>
    <row r="74" spans="1:9" s="46" customFormat="1" ht="12.75">
      <c r="A74" s="163">
        <v>2879</v>
      </c>
      <c r="B74" s="163">
        <v>4562</v>
      </c>
      <c r="C74" s="164">
        <v>42810</v>
      </c>
      <c r="D74" s="165" t="s">
        <v>1167</v>
      </c>
      <c r="E74" s="175" t="s">
        <v>1168</v>
      </c>
      <c r="F74" s="167" t="s">
        <v>823</v>
      </c>
      <c r="G74" s="133">
        <v>65</v>
      </c>
      <c r="H74" s="133" t="s">
        <v>1171</v>
      </c>
      <c r="I74" s="165" t="s">
        <v>309</v>
      </c>
    </row>
    <row r="75" spans="1:9" s="46" customFormat="1" ht="12.75">
      <c r="A75" s="163"/>
      <c r="B75" s="163"/>
      <c r="C75" s="164"/>
      <c r="D75" s="165"/>
      <c r="E75" s="175"/>
      <c r="F75" s="167"/>
      <c r="G75" s="133">
        <v>71</v>
      </c>
      <c r="H75" s="133" t="s">
        <v>1172</v>
      </c>
      <c r="I75" s="165"/>
    </row>
    <row r="76" spans="1:9" s="46" customFormat="1" ht="12.75">
      <c r="A76" s="163"/>
      <c r="B76" s="163"/>
      <c r="C76" s="164"/>
      <c r="D76" s="165"/>
      <c r="E76" s="175"/>
      <c r="F76" s="167"/>
      <c r="G76" s="133">
        <v>93</v>
      </c>
      <c r="H76" s="133" t="s">
        <v>1172</v>
      </c>
      <c r="I76" s="165"/>
    </row>
    <row r="77" spans="1:9" s="46" customFormat="1" ht="12.75">
      <c r="A77" s="163"/>
      <c r="B77" s="163"/>
      <c r="C77" s="164"/>
      <c r="D77" s="165"/>
      <c r="E77" s="175"/>
      <c r="F77" s="167"/>
      <c r="G77" s="133">
        <v>135</v>
      </c>
      <c r="H77" s="133" t="s">
        <v>1173</v>
      </c>
      <c r="I77" s="165"/>
    </row>
    <row r="78" spans="1:9" s="46" customFormat="1" ht="12.75">
      <c r="A78" s="163"/>
      <c r="B78" s="163"/>
      <c r="C78" s="164"/>
      <c r="D78" s="165"/>
      <c r="E78" s="175"/>
      <c r="F78" s="167"/>
      <c r="G78" s="133">
        <v>173</v>
      </c>
      <c r="H78" s="133" t="s">
        <v>1174</v>
      </c>
      <c r="I78" s="165"/>
    </row>
    <row r="79" spans="1:9" s="46" customFormat="1" ht="12.75">
      <c r="A79" s="163"/>
      <c r="B79" s="163"/>
      <c r="C79" s="164"/>
      <c r="D79" s="165"/>
      <c r="E79" s="175"/>
      <c r="F79" s="167"/>
      <c r="G79" s="133" t="s">
        <v>1169</v>
      </c>
      <c r="H79" s="133" t="s">
        <v>1175</v>
      </c>
      <c r="I79" s="165"/>
    </row>
    <row r="80" spans="1:9" s="46" customFormat="1" ht="12.75">
      <c r="A80" s="163"/>
      <c r="B80" s="163"/>
      <c r="C80" s="164"/>
      <c r="D80" s="165"/>
      <c r="E80" s="175"/>
      <c r="F80" s="167" t="s">
        <v>1170</v>
      </c>
      <c r="G80" s="133">
        <v>56</v>
      </c>
      <c r="H80" s="133" t="s">
        <v>1176</v>
      </c>
      <c r="I80" s="165"/>
    </row>
    <row r="81" spans="1:9" s="46" customFormat="1" ht="12.75">
      <c r="A81" s="163"/>
      <c r="B81" s="163"/>
      <c r="C81" s="164"/>
      <c r="D81" s="165"/>
      <c r="E81" s="175"/>
      <c r="F81" s="167"/>
      <c r="G81" s="133">
        <v>98</v>
      </c>
      <c r="H81" s="133" t="s">
        <v>1177</v>
      </c>
      <c r="I81" s="165"/>
    </row>
    <row r="82" spans="1:9" s="46" customFormat="1" ht="12.75">
      <c r="A82" s="163"/>
      <c r="B82" s="163"/>
      <c r="C82" s="164"/>
      <c r="D82" s="165"/>
      <c r="E82" s="175"/>
      <c r="F82" s="167"/>
      <c r="G82" s="133">
        <v>118</v>
      </c>
      <c r="H82" s="133" t="s">
        <v>1178</v>
      </c>
      <c r="I82" s="165"/>
    </row>
    <row r="83" spans="1:9" s="46" customFormat="1" ht="12.75">
      <c r="A83" s="163"/>
      <c r="B83" s="163"/>
      <c r="C83" s="164"/>
      <c r="D83" s="165"/>
      <c r="E83" s="175"/>
      <c r="F83" s="167"/>
      <c r="G83" s="133">
        <v>138</v>
      </c>
      <c r="H83" s="133" t="s">
        <v>1179</v>
      </c>
      <c r="I83" s="165"/>
    </row>
    <row r="84" spans="1:9" s="46" customFormat="1" ht="12.75">
      <c r="A84" s="163"/>
      <c r="B84" s="163"/>
      <c r="C84" s="164"/>
      <c r="D84" s="165"/>
      <c r="E84" s="175"/>
      <c r="F84" s="167" t="s">
        <v>596</v>
      </c>
      <c r="G84" s="133">
        <v>5631</v>
      </c>
      <c r="H84" s="133" t="s">
        <v>1180</v>
      </c>
      <c r="I84" s="165"/>
    </row>
    <row r="85" spans="1:9" s="46" customFormat="1" ht="12.75">
      <c r="A85" s="62">
        <v>2880</v>
      </c>
      <c r="B85" s="62">
        <v>4563</v>
      </c>
      <c r="C85" s="63">
        <v>42836</v>
      </c>
      <c r="D85" s="162" t="s">
        <v>1495</v>
      </c>
      <c r="E85" s="176" t="s">
        <v>1496</v>
      </c>
      <c r="F85" s="85" t="s">
        <v>897</v>
      </c>
      <c r="G85" s="14">
        <v>4885</v>
      </c>
      <c r="H85" s="86" t="s">
        <v>1497</v>
      </c>
      <c r="I85" s="162" t="s">
        <v>309</v>
      </c>
    </row>
    <row r="86" spans="1:9" s="46" customFormat="1" ht="12.75">
      <c r="A86" s="62"/>
      <c r="B86" s="62"/>
      <c r="C86" s="63"/>
      <c r="D86" s="162"/>
      <c r="E86" s="45"/>
      <c r="F86" s="85"/>
      <c r="G86" s="14">
        <v>4891</v>
      </c>
      <c r="H86" s="86" t="s">
        <v>1498</v>
      </c>
      <c r="I86" s="44"/>
    </row>
    <row r="87" spans="1:9" s="46" customFormat="1" ht="12.75">
      <c r="A87" s="62"/>
      <c r="B87" s="62"/>
      <c r="C87" s="63"/>
      <c r="D87" s="162"/>
      <c r="E87" s="45"/>
      <c r="F87" s="85"/>
      <c r="G87" s="14">
        <v>4907</v>
      </c>
      <c r="H87" s="86" t="s">
        <v>1499</v>
      </c>
      <c r="I87" s="44"/>
    </row>
    <row r="88" spans="1:9" s="46" customFormat="1" ht="12.75">
      <c r="A88" s="62"/>
      <c r="B88" s="62"/>
      <c r="C88" s="63"/>
      <c r="D88" s="162"/>
      <c r="E88" s="45"/>
      <c r="F88" s="85"/>
      <c r="G88" s="14">
        <v>4921</v>
      </c>
      <c r="H88" s="86" t="s">
        <v>1500</v>
      </c>
      <c r="I88" s="44"/>
    </row>
    <row r="89" spans="1:9" s="46" customFormat="1" ht="12.75">
      <c r="A89" s="163">
        <v>2881</v>
      </c>
      <c r="B89" s="163">
        <v>4564</v>
      </c>
      <c r="C89" s="164">
        <v>42849</v>
      </c>
      <c r="D89" s="165" t="s">
        <v>1501</v>
      </c>
      <c r="E89" s="175" t="s">
        <v>1502</v>
      </c>
      <c r="F89" s="167" t="s">
        <v>1133</v>
      </c>
      <c r="G89" s="168">
        <v>3857</v>
      </c>
      <c r="H89" s="133" t="s">
        <v>1507</v>
      </c>
      <c r="I89" s="165" t="s">
        <v>309</v>
      </c>
    </row>
    <row r="90" spans="1:9" s="46" customFormat="1" ht="12.75">
      <c r="A90" s="163"/>
      <c r="B90" s="163"/>
      <c r="C90" s="164"/>
      <c r="D90" s="165"/>
      <c r="E90" s="166"/>
      <c r="F90" s="167"/>
      <c r="G90" s="133" t="s">
        <v>1503</v>
      </c>
      <c r="H90" s="133" t="s">
        <v>1508</v>
      </c>
      <c r="I90" s="169"/>
    </row>
    <row r="91" spans="1:9" s="46" customFormat="1" ht="12.75">
      <c r="A91" s="163"/>
      <c r="B91" s="163"/>
      <c r="C91" s="164"/>
      <c r="D91" s="165"/>
      <c r="E91" s="166"/>
      <c r="F91" s="167"/>
      <c r="G91" s="133" t="s">
        <v>1504</v>
      </c>
      <c r="H91" s="133" t="s">
        <v>1509</v>
      </c>
      <c r="I91" s="169"/>
    </row>
    <row r="92" spans="1:9" s="46" customFormat="1" ht="12.75">
      <c r="A92" s="163"/>
      <c r="B92" s="163"/>
      <c r="C92" s="164"/>
      <c r="D92" s="165"/>
      <c r="E92" s="166"/>
      <c r="F92" s="167"/>
      <c r="G92" s="133" t="s">
        <v>1505</v>
      </c>
      <c r="H92" s="133" t="s">
        <v>1510</v>
      </c>
      <c r="I92" s="169"/>
    </row>
    <row r="93" spans="1:9" s="46" customFormat="1" ht="12.75">
      <c r="A93" s="163"/>
      <c r="B93" s="163"/>
      <c r="C93" s="164"/>
      <c r="D93" s="165"/>
      <c r="E93" s="166"/>
      <c r="F93" s="167"/>
      <c r="G93" s="133" t="s">
        <v>1506</v>
      </c>
      <c r="H93" s="133" t="s">
        <v>1511</v>
      </c>
      <c r="I93" s="169"/>
    </row>
    <row r="94" spans="1:9" s="46" customFormat="1" ht="12.75">
      <c r="A94" s="62">
        <v>2882</v>
      </c>
      <c r="B94" s="62">
        <v>4565</v>
      </c>
      <c r="C94" s="63">
        <v>42852</v>
      </c>
      <c r="D94" s="162" t="s">
        <v>307</v>
      </c>
      <c r="E94" s="176" t="s">
        <v>1512</v>
      </c>
      <c r="F94" s="85" t="s">
        <v>1513</v>
      </c>
      <c r="G94" s="86">
        <v>1049</v>
      </c>
      <c r="H94" s="86" t="s">
        <v>1514</v>
      </c>
      <c r="I94" s="162" t="s">
        <v>309</v>
      </c>
    </row>
    <row r="95" spans="1:9" s="46" customFormat="1" ht="12.75">
      <c r="A95" s="62"/>
      <c r="B95" s="62"/>
      <c r="C95" s="63"/>
      <c r="D95" s="162"/>
      <c r="E95" s="45"/>
      <c r="F95" s="85"/>
      <c r="G95" s="86">
        <v>1063</v>
      </c>
      <c r="H95" s="86" t="s">
        <v>1515</v>
      </c>
      <c r="I95" s="44"/>
    </row>
    <row r="96" spans="1:9" s="46" customFormat="1" ht="12.75">
      <c r="A96" s="62"/>
      <c r="B96" s="62"/>
      <c r="C96" s="63"/>
      <c r="D96" s="162"/>
      <c r="E96" s="45"/>
      <c r="F96" s="85"/>
      <c r="G96" s="14">
        <v>1067</v>
      </c>
      <c r="H96" s="86" t="s">
        <v>1516</v>
      </c>
      <c r="I96" s="44"/>
    </row>
    <row r="97" spans="1:9" s="46" customFormat="1" ht="12.75">
      <c r="A97" s="163">
        <v>2883</v>
      </c>
      <c r="B97" s="163">
        <v>4566</v>
      </c>
      <c r="C97" s="164">
        <v>42857</v>
      </c>
      <c r="D97" s="165" t="s">
        <v>1870</v>
      </c>
      <c r="E97" s="166" t="s">
        <v>1871</v>
      </c>
      <c r="F97" s="167" t="s">
        <v>824</v>
      </c>
      <c r="G97" s="168">
        <v>5491</v>
      </c>
      <c r="H97" s="133" t="s">
        <v>1872</v>
      </c>
      <c r="I97" s="165" t="s">
        <v>309</v>
      </c>
    </row>
    <row r="98" spans="1:9" s="46" customFormat="1" ht="12.75">
      <c r="A98" s="163"/>
      <c r="B98" s="163"/>
      <c r="C98" s="164"/>
      <c r="D98" s="165"/>
      <c r="E98" s="166"/>
      <c r="F98" s="167"/>
      <c r="G98" s="168">
        <v>5501</v>
      </c>
      <c r="H98" s="133" t="s">
        <v>1873</v>
      </c>
      <c r="I98" s="165"/>
    </row>
    <row r="99" spans="1:9" s="46" customFormat="1" ht="12.75">
      <c r="A99" s="163"/>
      <c r="B99" s="163"/>
      <c r="C99" s="164"/>
      <c r="D99" s="165"/>
      <c r="E99" s="166"/>
      <c r="F99" s="167"/>
      <c r="G99" s="168">
        <v>5511</v>
      </c>
      <c r="H99" s="133" t="s">
        <v>1874</v>
      </c>
      <c r="I99" s="165"/>
    </row>
    <row r="100" spans="1:9" s="46" customFormat="1" ht="12.75">
      <c r="A100" s="163"/>
      <c r="B100" s="163"/>
      <c r="C100" s="164"/>
      <c r="D100" s="165"/>
      <c r="E100" s="166"/>
      <c r="F100" s="167"/>
      <c r="G100" s="168">
        <v>5521</v>
      </c>
      <c r="H100" s="133" t="s">
        <v>1875</v>
      </c>
      <c r="I100" s="165"/>
    </row>
    <row r="101" spans="1:9" s="46" customFormat="1" ht="12.75">
      <c r="A101" s="163"/>
      <c r="B101" s="163"/>
      <c r="C101" s="164"/>
      <c r="D101" s="165"/>
      <c r="E101" s="166"/>
      <c r="F101" s="167" t="s">
        <v>805</v>
      </c>
      <c r="G101" s="133" t="s">
        <v>1876</v>
      </c>
      <c r="H101" s="133" t="s">
        <v>1877</v>
      </c>
      <c r="I101" s="165"/>
    </row>
    <row r="102" spans="1:9" s="46" customFormat="1" ht="12.75">
      <c r="A102" s="163"/>
      <c r="B102" s="163"/>
      <c r="C102" s="164"/>
      <c r="D102" s="165"/>
      <c r="E102" s="166"/>
      <c r="F102" s="167"/>
      <c r="G102" s="133" t="s">
        <v>1878</v>
      </c>
      <c r="H102" s="133" t="s">
        <v>1879</v>
      </c>
      <c r="I102" s="165"/>
    </row>
    <row r="103" spans="1:9" s="46" customFormat="1" ht="12.75">
      <c r="A103" s="163"/>
      <c r="B103" s="163"/>
      <c r="C103" s="164"/>
      <c r="D103" s="165"/>
      <c r="E103" s="166"/>
      <c r="F103" s="167"/>
      <c r="G103" s="133" t="s">
        <v>1880</v>
      </c>
      <c r="H103" s="133" t="s">
        <v>1881</v>
      </c>
      <c r="I103" s="169"/>
    </row>
    <row r="104" spans="1:9" s="46" customFormat="1" ht="12.75">
      <c r="A104" s="163"/>
      <c r="B104" s="163"/>
      <c r="C104" s="164"/>
      <c r="D104" s="165"/>
      <c r="E104" s="166"/>
      <c r="F104" s="167"/>
      <c r="G104" s="133" t="s">
        <v>1882</v>
      </c>
      <c r="H104" s="133" t="s">
        <v>1883</v>
      </c>
      <c r="I104" s="169"/>
    </row>
    <row r="105" spans="1:9" s="46" customFormat="1" ht="12.75">
      <c r="A105" s="62">
        <v>2884</v>
      </c>
      <c r="B105" s="62">
        <v>4567</v>
      </c>
      <c r="C105" s="63">
        <v>42858</v>
      </c>
      <c r="D105" s="162" t="s">
        <v>1884</v>
      </c>
      <c r="E105" s="45" t="s">
        <v>1885</v>
      </c>
      <c r="F105" s="85" t="s">
        <v>473</v>
      </c>
      <c r="G105" s="14">
        <v>529</v>
      </c>
      <c r="H105" s="86" t="s">
        <v>1886</v>
      </c>
      <c r="I105" s="44" t="s">
        <v>309</v>
      </c>
    </row>
    <row r="106" spans="1:9" s="46" customFormat="1" ht="12.75">
      <c r="A106" s="62"/>
      <c r="B106" s="62"/>
      <c r="C106" s="63"/>
      <c r="D106" s="162"/>
      <c r="E106" s="45"/>
      <c r="F106" s="85"/>
      <c r="G106" s="14">
        <v>537</v>
      </c>
      <c r="H106" s="86" t="s">
        <v>1887</v>
      </c>
      <c r="I106" s="44"/>
    </row>
    <row r="107" spans="1:9" s="46" customFormat="1" ht="12.75">
      <c r="A107" s="163">
        <v>2885</v>
      </c>
      <c r="B107" s="163">
        <v>4568</v>
      </c>
      <c r="C107" s="164">
        <v>42865</v>
      </c>
      <c r="D107" s="165" t="s">
        <v>1888</v>
      </c>
      <c r="E107" s="166" t="s">
        <v>1889</v>
      </c>
      <c r="F107" s="167" t="s">
        <v>371</v>
      </c>
      <c r="G107" s="168">
        <v>435</v>
      </c>
      <c r="H107" s="133" t="s">
        <v>1890</v>
      </c>
      <c r="I107" s="165" t="s">
        <v>309</v>
      </c>
    </row>
    <row r="108" spans="1:9" s="152" customFormat="1" ht="12.75">
      <c r="A108" s="163"/>
      <c r="B108" s="163"/>
      <c r="C108" s="164"/>
      <c r="D108" s="165"/>
      <c r="E108" s="175"/>
      <c r="F108" s="167"/>
      <c r="G108" s="133">
        <v>455</v>
      </c>
      <c r="H108" s="133" t="s">
        <v>1891</v>
      </c>
      <c r="I108" s="165"/>
    </row>
    <row r="109" spans="1:9" s="152" customFormat="1" ht="12.75">
      <c r="A109" s="163"/>
      <c r="B109" s="163"/>
      <c r="C109" s="164"/>
      <c r="D109" s="165"/>
      <c r="E109" s="175"/>
      <c r="F109" s="167"/>
      <c r="G109" s="133">
        <v>475</v>
      </c>
      <c r="H109" s="133" t="s">
        <v>1892</v>
      </c>
      <c r="I109" s="165"/>
    </row>
    <row r="110" spans="1:9" s="152" customFormat="1" ht="12.75">
      <c r="A110" s="163"/>
      <c r="B110" s="163"/>
      <c r="C110" s="164"/>
      <c r="D110" s="165"/>
      <c r="E110" s="175"/>
      <c r="F110" s="167" t="s">
        <v>1893</v>
      </c>
      <c r="G110" s="133">
        <v>361</v>
      </c>
      <c r="H110" s="133" t="s">
        <v>1894</v>
      </c>
      <c r="I110" s="165"/>
    </row>
    <row r="111" spans="1:9" s="152" customFormat="1" ht="12.75">
      <c r="A111" s="163"/>
      <c r="B111" s="163"/>
      <c r="C111" s="164"/>
      <c r="D111" s="165"/>
      <c r="E111" s="175"/>
      <c r="F111" s="167"/>
      <c r="G111" s="133">
        <v>373</v>
      </c>
      <c r="H111" s="133" t="s">
        <v>1895</v>
      </c>
      <c r="I111" s="165"/>
    </row>
    <row r="112" spans="1:9" s="152" customFormat="1" ht="12.75">
      <c r="A112" s="163"/>
      <c r="B112" s="163"/>
      <c r="C112" s="164"/>
      <c r="D112" s="165"/>
      <c r="E112" s="166"/>
      <c r="F112" s="167"/>
      <c r="G112" s="133">
        <v>389</v>
      </c>
      <c r="H112" s="133" t="s">
        <v>1896</v>
      </c>
      <c r="I112" s="169"/>
    </row>
    <row r="113" spans="1:9" s="191" customFormat="1" ht="12.75">
      <c r="A113" s="130"/>
      <c r="B113" s="130"/>
      <c r="C113" s="131"/>
      <c r="D113" s="165"/>
      <c r="E113" s="133"/>
      <c r="F113" s="132"/>
      <c r="G113" s="133">
        <v>403</v>
      </c>
      <c r="H113" s="133" t="s">
        <v>1897</v>
      </c>
      <c r="I113" s="196"/>
    </row>
    <row r="114" spans="1:9" s="191" customFormat="1" ht="12.75">
      <c r="A114" s="197">
        <v>2886</v>
      </c>
      <c r="B114" s="197">
        <v>4569</v>
      </c>
      <c r="C114" s="198">
        <v>42866</v>
      </c>
      <c r="D114" s="153" t="s">
        <v>1898</v>
      </c>
      <c r="E114" s="86" t="s">
        <v>1899</v>
      </c>
      <c r="F114" s="154" t="s">
        <v>649</v>
      </c>
      <c r="G114" s="86">
        <v>1612</v>
      </c>
      <c r="H114" s="86" t="s">
        <v>1900</v>
      </c>
      <c r="I114" s="44" t="s">
        <v>309</v>
      </c>
    </row>
    <row r="115" spans="1:9" s="191" customFormat="1" ht="12.75">
      <c r="A115" s="197"/>
      <c r="B115" s="197"/>
      <c r="C115" s="198"/>
      <c r="D115" s="153"/>
      <c r="E115" s="86"/>
      <c r="F115" s="154"/>
      <c r="G115" s="86">
        <v>1626</v>
      </c>
      <c r="H115" s="86" t="s">
        <v>1900</v>
      </c>
      <c r="I115" s="153"/>
    </row>
    <row r="116" spans="1:9" s="191" customFormat="1" ht="12.75">
      <c r="A116" s="130">
        <v>2887</v>
      </c>
      <c r="B116" s="130">
        <v>4570</v>
      </c>
      <c r="C116" s="131">
        <v>42880</v>
      </c>
      <c r="D116" s="196" t="s">
        <v>1901</v>
      </c>
      <c r="E116" s="133" t="s">
        <v>1902</v>
      </c>
      <c r="F116" s="132" t="s">
        <v>473</v>
      </c>
      <c r="G116" s="133">
        <v>913</v>
      </c>
      <c r="H116" s="291" t="s">
        <v>1903</v>
      </c>
      <c r="I116" s="165" t="s">
        <v>309</v>
      </c>
    </row>
    <row r="117" spans="1:9" s="43" customFormat="1" ht="12.75">
      <c r="A117" s="157"/>
      <c r="B117" s="157"/>
      <c r="C117" s="157"/>
      <c r="D117" s="199"/>
      <c r="E117" s="168"/>
      <c r="F117" s="200"/>
      <c r="G117" s="168">
        <v>929</v>
      </c>
      <c r="H117" s="291" t="s">
        <v>1904</v>
      </c>
      <c r="I117" s="199"/>
    </row>
    <row r="118" spans="1:9" s="43" customFormat="1" ht="12.75">
      <c r="A118" s="157"/>
      <c r="B118" s="157"/>
      <c r="C118" s="157"/>
      <c r="D118" s="199"/>
      <c r="E118" s="168"/>
      <c r="F118" s="200"/>
      <c r="G118" s="168">
        <v>947</v>
      </c>
      <c r="H118" s="291" t="s">
        <v>1905</v>
      </c>
      <c r="I118" s="199"/>
    </row>
    <row r="119" spans="1:9" s="43" customFormat="1" ht="12.75">
      <c r="A119" s="268">
        <v>2888</v>
      </c>
      <c r="B119" s="268">
        <v>4571</v>
      </c>
      <c r="C119" s="11">
        <v>42881</v>
      </c>
      <c r="D119" s="82" t="s">
        <v>1906</v>
      </c>
      <c r="E119" s="83" t="s">
        <v>1907</v>
      </c>
      <c r="F119" s="81" t="s">
        <v>1041</v>
      </c>
      <c r="G119" s="263">
        <v>1148</v>
      </c>
      <c r="H119" s="297" t="s">
        <v>1908</v>
      </c>
      <c r="I119" s="82" t="s">
        <v>309</v>
      </c>
    </row>
    <row r="120" spans="1:9" s="43" customFormat="1" ht="12.75">
      <c r="A120" s="268"/>
      <c r="B120" s="268"/>
      <c r="C120" s="11"/>
      <c r="D120" s="82"/>
      <c r="E120" s="83"/>
      <c r="F120" s="81"/>
      <c r="G120" s="263">
        <v>1154</v>
      </c>
      <c r="H120" s="297" t="s">
        <v>1909</v>
      </c>
      <c r="I120" s="82"/>
    </row>
    <row r="121" spans="1:9" s="43" customFormat="1" ht="12.75">
      <c r="A121" s="268"/>
      <c r="B121" s="268"/>
      <c r="C121" s="11"/>
      <c r="D121" s="82"/>
      <c r="E121" s="83"/>
      <c r="F121" s="81"/>
      <c r="G121" s="263">
        <v>1174</v>
      </c>
      <c r="H121" s="297" t="s">
        <v>1910</v>
      </c>
      <c r="I121" s="82"/>
    </row>
    <row r="122" spans="1:9" s="43" customFormat="1" ht="12.75">
      <c r="A122" s="268"/>
      <c r="B122" s="268"/>
      <c r="C122" s="11"/>
      <c r="D122" s="82"/>
      <c r="E122" s="83"/>
      <c r="F122" s="81"/>
      <c r="G122" s="263">
        <v>1186</v>
      </c>
      <c r="H122" s="297" t="s">
        <v>1911</v>
      </c>
      <c r="I122" s="82"/>
    </row>
    <row r="123" spans="1:9" s="43" customFormat="1" ht="12.75">
      <c r="A123" s="268"/>
      <c r="B123" s="268"/>
      <c r="C123" s="11"/>
      <c r="D123" s="82"/>
      <c r="E123" s="83"/>
      <c r="F123" s="81"/>
      <c r="G123" s="263">
        <v>1198</v>
      </c>
      <c r="H123" s="297" t="s">
        <v>1912</v>
      </c>
      <c r="I123" s="82"/>
    </row>
    <row r="124" spans="1:9" s="43" customFormat="1" ht="12.75">
      <c r="A124" s="268"/>
      <c r="B124" s="268"/>
      <c r="C124" s="268"/>
      <c r="D124" s="12"/>
      <c r="E124" s="263"/>
      <c r="F124" s="81"/>
      <c r="G124" s="263">
        <v>1212</v>
      </c>
      <c r="H124" s="297" t="s">
        <v>1913</v>
      </c>
      <c r="I124" s="12"/>
    </row>
    <row r="125" spans="1:9" s="43" customFormat="1" ht="12.75">
      <c r="A125" s="157">
        <v>2889</v>
      </c>
      <c r="B125" s="130" t="s">
        <v>1914</v>
      </c>
      <c r="C125" s="298">
        <v>42885</v>
      </c>
      <c r="D125" s="196" t="s">
        <v>984</v>
      </c>
      <c r="E125" s="133" t="s">
        <v>1915</v>
      </c>
      <c r="F125" s="132" t="s">
        <v>1916</v>
      </c>
      <c r="G125" s="168">
        <v>2896</v>
      </c>
      <c r="H125" s="291" t="s">
        <v>1917</v>
      </c>
      <c r="I125" s="196" t="s">
        <v>309</v>
      </c>
    </row>
    <row r="126" spans="1:9" s="43" customFormat="1" ht="12.75">
      <c r="A126" s="157"/>
      <c r="B126" s="157"/>
      <c r="C126" s="157"/>
      <c r="D126" s="199"/>
      <c r="E126" s="168"/>
      <c r="F126" s="200"/>
      <c r="G126" s="133">
        <v>2900</v>
      </c>
      <c r="H126" s="291" t="s">
        <v>1918</v>
      </c>
      <c r="I126" s="199"/>
    </row>
    <row r="127" spans="1:9" s="43" customFormat="1" ht="12.75">
      <c r="A127" s="157"/>
      <c r="B127" s="157"/>
      <c r="C127" s="157"/>
      <c r="D127" s="199"/>
      <c r="E127" s="168"/>
      <c r="F127" s="132"/>
      <c r="G127" s="133">
        <v>2910</v>
      </c>
      <c r="H127" s="291" t="s">
        <v>1919</v>
      </c>
      <c r="I127" s="199"/>
    </row>
    <row r="128" spans="1:9" s="43" customFormat="1" ht="12.75">
      <c r="A128" s="268">
        <v>2890</v>
      </c>
      <c r="B128" s="268">
        <v>4572</v>
      </c>
      <c r="C128" s="11">
        <v>42886</v>
      </c>
      <c r="D128" s="82" t="s">
        <v>784</v>
      </c>
      <c r="E128" s="83" t="s">
        <v>785</v>
      </c>
      <c r="F128" s="81" t="s">
        <v>675</v>
      </c>
      <c r="G128" s="263">
        <v>2535</v>
      </c>
      <c r="H128" s="297" t="s">
        <v>1920</v>
      </c>
      <c r="I128" s="82" t="s">
        <v>309</v>
      </c>
    </row>
    <row r="129" spans="1:9" s="43" customFormat="1" ht="12.75">
      <c r="A129" s="268"/>
      <c r="B129" s="268"/>
      <c r="C129" s="11"/>
      <c r="D129" s="82"/>
      <c r="E129" s="83"/>
      <c r="F129" s="81" t="s">
        <v>1347</v>
      </c>
      <c r="G129" s="263">
        <v>3068</v>
      </c>
      <c r="H129" s="297" t="s">
        <v>1921</v>
      </c>
      <c r="I129" s="82"/>
    </row>
    <row r="130" spans="1:9" s="43" customFormat="1" ht="12.75">
      <c r="A130" s="268"/>
      <c r="B130" s="268"/>
      <c r="C130" s="11"/>
      <c r="D130" s="82"/>
      <c r="E130" s="83"/>
      <c r="F130" s="81"/>
      <c r="G130" s="263">
        <v>3078</v>
      </c>
      <c r="H130" s="297" t="s">
        <v>1922</v>
      </c>
      <c r="I130" s="82"/>
    </row>
    <row r="131" spans="1:9" s="43" customFormat="1" ht="12.75">
      <c r="A131" s="268"/>
      <c r="B131" s="268"/>
      <c r="C131" s="11"/>
      <c r="D131" s="82"/>
      <c r="E131" s="83"/>
      <c r="F131" s="81"/>
      <c r="G131" s="263">
        <v>3094</v>
      </c>
      <c r="H131" s="297" t="s">
        <v>1923</v>
      </c>
      <c r="I131" s="82"/>
    </row>
    <row r="132" spans="1:9" s="43" customFormat="1" ht="12.75">
      <c r="A132" s="268"/>
      <c r="B132" s="268"/>
      <c r="C132" s="11"/>
      <c r="D132" s="82"/>
      <c r="E132" s="83"/>
      <c r="F132" s="81"/>
      <c r="G132" s="263">
        <v>3102</v>
      </c>
      <c r="H132" s="297" t="s">
        <v>1924</v>
      </c>
      <c r="I132" s="82"/>
    </row>
    <row r="133" spans="1:9" s="43" customFormat="1" ht="12.75">
      <c r="A133" s="157">
        <v>2891</v>
      </c>
      <c r="B133" s="157">
        <v>4573</v>
      </c>
      <c r="C133" s="298">
        <v>42886</v>
      </c>
      <c r="D133" s="196" t="s">
        <v>1925</v>
      </c>
      <c r="E133" s="133" t="s">
        <v>1926</v>
      </c>
      <c r="F133" s="132" t="s">
        <v>1927</v>
      </c>
      <c r="G133" s="133">
        <v>1371</v>
      </c>
      <c r="H133" s="291" t="s">
        <v>1928</v>
      </c>
      <c r="I133" s="196" t="s">
        <v>309</v>
      </c>
    </row>
    <row r="134" spans="1:9" s="43" customFormat="1" ht="12.75">
      <c r="A134" s="157"/>
      <c r="B134" s="157"/>
      <c r="C134" s="298"/>
      <c r="D134" s="199"/>
      <c r="E134" s="168"/>
      <c r="F134" s="132"/>
      <c r="G134" s="133">
        <v>1389</v>
      </c>
      <c r="H134" s="291" t="s">
        <v>1929</v>
      </c>
      <c r="I134" s="199"/>
    </row>
    <row r="135" spans="1:9" s="43" customFormat="1" ht="12.75">
      <c r="A135" s="157"/>
      <c r="B135" s="157"/>
      <c r="C135" s="298"/>
      <c r="D135" s="199"/>
      <c r="E135" s="168"/>
      <c r="F135" s="132"/>
      <c r="G135" s="133">
        <v>1405</v>
      </c>
      <c r="H135" s="291" t="s">
        <v>1930</v>
      </c>
      <c r="I135" s="199"/>
    </row>
    <row r="136" spans="1:9" s="43" customFormat="1" ht="12.75">
      <c r="A136" s="157"/>
      <c r="B136" s="157"/>
      <c r="C136" s="298"/>
      <c r="D136" s="199"/>
      <c r="E136" s="168"/>
      <c r="F136" s="132"/>
      <c r="G136" s="133">
        <v>1415</v>
      </c>
      <c r="H136" s="291" t="s">
        <v>1931</v>
      </c>
      <c r="I136" s="199"/>
    </row>
    <row r="137" spans="1:9" s="43" customFormat="1" ht="12.75">
      <c r="A137" s="157"/>
      <c r="B137" s="157"/>
      <c r="C137" s="298"/>
      <c r="D137" s="199"/>
      <c r="E137" s="168"/>
      <c r="F137" s="132"/>
      <c r="G137" s="133">
        <v>1443</v>
      </c>
      <c r="H137" s="291" t="s">
        <v>1932</v>
      </c>
      <c r="I137" s="199"/>
    </row>
    <row r="138" spans="1:9" s="43" customFormat="1" ht="12.75">
      <c r="A138" s="157"/>
      <c r="B138" s="157"/>
      <c r="C138" s="298"/>
      <c r="D138" s="199"/>
      <c r="E138" s="168"/>
      <c r="F138" s="132"/>
      <c r="G138" s="133">
        <v>1461</v>
      </c>
      <c r="H138" s="291" t="s">
        <v>1933</v>
      </c>
      <c r="I138" s="199"/>
    </row>
    <row r="139" spans="1:9" s="43" customFormat="1" ht="12.75">
      <c r="A139" s="268">
        <v>2892</v>
      </c>
      <c r="B139" s="268">
        <v>4574</v>
      </c>
      <c r="C139" s="11">
        <v>42886</v>
      </c>
      <c r="D139" s="82" t="s">
        <v>1934</v>
      </c>
      <c r="E139" s="83" t="s">
        <v>1935</v>
      </c>
      <c r="F139" s="81" t="s">
        <v>1416</v>
      </c>
      <c r="G139" s="83" t="s">
        <v>1936</v>
      </c>
      <c r="H139" s="86" t="s">
        <v>1937</v>
      </c>
      <c r="I139" s="82" t="s">
        <v>309</v>
      </c>
    </row>
    <row r="140" spans="1:9" s="43" customFormat="1" ht="12.75">
      <c r="A140" s="268"/>
      <c r="B140" s="268"/>
      <c r="C140" s="268"/>
      <c r="D140" s="12"/>
      <c r="E140" s="263"/>
      <c r="F140" s="279"/>
      <c r="G140" s="263">
        <v>2517</v>
      </c>
      <c r="H140" s="86" t="s">
        <v>1938</v>
      </c>
      <c r="I140" s="12"/>
    </row>
    <row r="141" spans="1:9" s="43" customFormat="1" ht="12.75">
      <c r="A141" s="157">
        <v>2893</v>
      </c>
      <c r="B141" s="157">
        <v>4575</v>
      </c>
      <c r="C141" s="298">
        <v>42886</v>
      </c>
      <c r="D141" s="196" t="s">
        <v>1939</v>
      </c>
      <c r="E141" s="133" t="s">
        <v>1940</v>
      </c>
      <c r="F141" s="132" t="s">
        <v>649</v>
      </c>
      <c r="G141" s="168">
        <v>612</v>
      </c>
      <c r="H141" s="133" t="s">
        <v>1941</v>
      </c>
      <c r="I141" s="132" t="s">
        <v>309</v>
      </c>
    </row>
    <row r="142" spans="1:9" s="43" customFormat="1" ht="12.75">
      <c r="A142" s="157"/>
      <c r="B142" s="157"/>
      <c r="C142" s="157"/>
      <c r="D142" s="199"/>
      <c r="E142" s="168"/>
      <c r="F142" s="200"/>
      <c r="G142" s="168"/>
      <c r="H142" s="133" t="s">
        <v>1942</v>
      </c>
      <c r="I142" s="200"/>
    </row>
    <row r="143" spans="1:9" s="43" customFormat="1" ht="12.75">
      <c r="A143" s="268">
        <v>2894</v>
      </c>
      <c r="B143" s="268">
        <v>4576</v>
      </c>
      <c r="C143" s="11">
        <v>42892</v>
      </c>
      <c r="D143" s="82" t="s">
        <v>2103</v>
      </c>
      <c r="E143" s="83" t="s">
        <v>2104</v>
      </c>
      <c r="F143" s="81" t="s">
        <v>237</v>
      </c>
      <c r="G143" s="263">
        <v>3174</v>
      </c>
      <c r="H143" s="86" t="s">
        <v>2106</v>
      </c>
      <c r="I143" s="154" t="s">
        <v>309</v>
      </c>
    </row>
    <row r="144" spans="1:9" s="43" customFormat="1" ht="12.75">
      <c r="A144" s="268"/>
      <c r="B144" s="268"/>
      <c r="C144" s="11"/>
      <c r="D144" s="82"/>
      <c r="E144" s="83"/>
      <c r="F144" s="81"/>
      <c r="G144" s="263">
        <v>3184</v>
      </c>
      <c r="H144" s="86" t="s">
        <v>2107</v>
      </c>
      <c r="I144" s="154"/>
    </row>
    <row r="145" spans="1:9" s="43" customFormat="1" ht="12.75">
      <c r="A145" s="268"/>
      <c r="B145" s="268"/>
      <c r="C145" s="11"/>
      <c r="D145" s="82"/>
      <c r="E145" s="83"/>
      <c r="F145" s="81"/>
      <c r="G145" s="263">
        <v>3206</v>
      </c>
      <c r="H145" s="86" t="s">
        <v>2108</v>
      </c>
      <c r="I145" s="154"/>
    </row>
    <row r="146" spans="1:9" s="43" customFormat="1" ht="12.75">
      <c r="A146" s="268"/>
      <c r="B146" s="268"/>
      <c r="C146" s="11"/>
      <c r="D146" s="82"/>
      <c r="E146" s="83"/>
      <c r="F146" s="81" t="s">
        <v>2105</v>
      </c>
      <c r="G146" s="263">
        <v>646</v>
      </c>
      <c r="H146" s="86" t="s">
        <v>2109</v>
      </c>
      <c r="I146" s="154"/>
    </row>
    <row r="147" spans="1:9" s="43" customFormat="1" ht="12.75">
      <c r="A147" s="268"/>
      <c r="B147" s="268"/>
      <c r="C147" s="11"/>
      <c r="D147" s="82"/>
      <c r="E147" s="83"/>
      <c r="F147" s="81"/>
      <c r="G147" s="263">
        <v>648</v>
      </c>
      <c r="H147" s="86" t="s">
        <v>2110</v>
      </c>
      <c r="I147" s="154"/>
    </row>
    <row r="148" spans="1:9" s="43" customFormat="1" ht="12.75">
      <c r="A148" s="268"/>
      <c r="B148" s="268"/>
      <c r="C148" s="11"/>
      <c r="D148" s="82"/>
      <c r="E148" s="83"/>
      <c r="F148" s="81"/>
      <c r="G148" s="263">
        <v>660</v>
      </c>
      <c r="H148" s="86" t="s">
        <v>2111</v>
      </c>
      <c r="I148" s="154"/>
    </row>
    <row r="149" spans="1:9" s="43" customFormat="1" ht="12.75">
      <c r="A149" s="268"/>
      <c r="B149" s="268"/>
      <c r="C149" s="268"/>
      <c r="D149" s="12"/>
      <c r="E149" s="263"/>
      <c r="F149" s="279"/>
      <c r="G149" s="263">
        <v>680</v>
      </c>
      <c r="H149" s="86" t="s">
        <v>2112</v>
      </c>
      <c r="I149" s="279"/>
    </row>
    <row r="150" spans="1:9" s="43" customFormat="1" ht="12.75">
      <c r="A150" s="157">
        <v>2895</v>
      </c>
      <c r="B150" s="157">
        <v>4577</v>
      </c>
      <c r="C150" s="298">
        <v>42899</v>
      </c>
      <c r="D150" s="196" t="s">
        <v>2113</v>
      </c>
      <c r="E150" s="133" t="s">
        <v>2114</v>
      </c>
      <c r="F150" s="132" t="s">
        <v>897</v>
      </c>
      <c r="G150" s="168">
        <v>4858</v>
      </c>
      <c r="H150" s="133" t="s">
        <v>2115</v>
      </c>
      <c r="I150" s="132" t="s">
        <v>309</v>
      </c>
    </row>
    <row r="151" spans="1:9" s="43" customFormat="1" ht="12.75">
      <c r="A151" s="157"/>
      <c r="B151" s="157"/>
      <c r="C151" s="157"/>
      <c r="D151" s="199"/>
      <c r="E151" s="168"/>
      <c r="F151" s="200"/>
      <c r="G151" s="168">
        <v>4880</v>
      </c>
      <c r="H151" s="133" t="s">
        <v>2116</v>
      </c>
      <c r="I151" s="200"/>
    </row>
    <row r="152" spans="1:9" s="43" customFormat="1" ht="12.75">
      <c r="A152" s="268">
        <v>2896</v>
      </c>
      <c r="B152" s="268">
        <v>4578</v>
      </c>
      <c r="C152" s="11">
        <v>42906</v>
      </c>
      <c r="D152" s="82" t="s">
        <v>2117</v>
      </c>
      <c r="E152" s="83" t="s">
        <v>2118</v>
      </c>
      <c r="F152" s="81" t="s">
        <v>1010</v>
      </c>
      <c r="G152" s="263">
        <v>360</v>
      </c>
      <c r="H152" s="86" t="s">
        <v>2119</v>
      </c>
      <c r="I152" s="309" t="s">
        <v>309</v>
      </c>
    </row>
    <row r="153" spans="1:9" s="43" customFormat="1" ht="12.75">
      <c r="A153" s="268"/>
      <c r="B153" s="268"/>
      <c r="C153" s="268"/>
      <c r="D153" s="12"/>
      <c r="E153" s="263"/>
      <c r="F153" s="279"/>
      <c r="G153" s="263">
        <v>376</v>
      </c>
      <c r="H153" s="86" t="s">
        <v>2120</v>
      </c>
      <c r="I153" s="30"/>
    </row>
    <row r="154" spans="1:9" s="43" customFormat="1" ht="12.75">
      <c r="A154" s="157">
        <v>2897</v>
      </c>
      <c r="B154" s="157">
        <v>4579</v>
      </c>
      <c r="C154" s="298">
        <v>42914</v>
      </c>
      <c r="D154" s="196" t="s">
        <v>2121</v>
      </c>
      <c r="E154" s="133" t="s">
        <v>2122</v>
      </c>
      <c r="F154" s="132" t="s">
        <v>596</v>
      </c>
      <c r="G154" s="168">
        <v>2188</v>
      </c>
      <c r="H154" s="133" t="s">
        <v>2123</v>
      </c>
      <c r="I154" s="311" t="s">
        <v>309</v>
      </c>
    </row>
    <row r="155" spans="1:9" s="43" customFormat="1" ht="12.75">
      <c r="A155" s="157"/>
      <c r="B155" s="157"/>
      <c r="C155" s="157"/>
      <c r="D155" s="199"/>
      <c r="E155" s="168"/>
      <c r="F155" s="200"/>
      <c r="G155" s="168">
        <v>2206</v>
      </c>
      <c r="H155" s="133" t="s">
        <v>2124</v>
      </c>
      <c r="I155" s="312"/>
    </row>
    <row r="156" spans="1:9" s="43" customFormat="1" ht="12.75">
      <c r="A156" s="157"/>
      <c r="B156" s="157"/>
      <c r="C156" s="157"/>
      <c r="D156" s="199"/>
      <c r="E156" s="168"/>
      <c r="F156" s="200"/>
      <c r="G156" s="133" t="s">
        <v>2125</v>
      </c>
      <c r="H156" s="133" t="s">
        <v>2126</v>
      </c>
      <c r="I156" s="312"/>
    </row>
    <row r="157" spans="1:9" s="43" customFormat="1" ht="12.75">
      <c r="A157" s="157"/>
      <c r="B157" s="157"/>
      <c r="C157" s="157"/>
      <c r="D157" s="199"/>
      <c r="E157" s="168"/>
      <c r="F157" s="200"/>
      <c r="G157" s="168">
        <v>2220</v>
      </c>
      <c r="H157" s="133" t="s">
        <v>2127</v>
      </c>
      <c r="I157" s="312"/>
    </row>
    <row r="158" spans="1:9" s="43" customFormat="1" ht="12.75">
      <c r="A158" s="268">
        <v>2898</v>
      </c>
      <c r="B158" s="268">
        <v>4580</v>
      </c>
      <c r="C158" s="11">
        <v>42921</v>
      </c>
      <c r="D158" s="82" t="s">
        <v>1026</v>
      </c>
      <c r="E158" s="83" t="s">
        <v>2428</v>
      </c>
      <c r="F158" s="81" t="s">
        <v>409</v>
      </c>
      <c r="G158" s="263">
        <v>2418</v>
      </c>
      <c r="H158" s="86" t="s">
        <v>2429</v>
      </c>
      <c r="I158" s="309" t="s">
        <v>309</v>
      </c>
    </row>
    <row r="159" spans="1:9" s="43" customFormat="1" ht="12.75">
      <c r="A159" s="268"/>
      <c r="B159" s="268"/>
      <c r="C159" s="268"/>
      <c r="D159" s="12"/>
      <c r="E159" s="263"/>
      <c r="F159" s="279"/>
      <c r="G159" s="263">
        <v>2448</v>
      </c>
      <c r="H159" s="86" t="s">
        <v>2430</v>
      </c>
      <c r="I159" s="30"/>
    </row>
    <row r="160" spans="1:9" s="43" customFormat="1" ht="12.75">
      <c r="A160" s="268"/>
      <c r="B160" s="268"/>
      <c r="C160" s="268"/>
      <c r="D160" s="12"/>
      <c r="E160" s="263"/>
      <c r="F160" s="81"/>
      <c r="G160" s="263">
        <v>2450</v>
      </c>
      <c r="H160" s="86" t="s">
        <v>2431</v>
      </c>
      <c r="I160" s="30"/>
    </row>
    <row r="161" spans="1:9" s="43" customFormat="1" ht="12.75">
      <c r="A161" s="157">
        <v>2899</v>
      </c>
      <c r="B161" s="157">
        <v>4581</v>
      </c>
      <c r="C161" s="298">
        <v>42923</v>
      </c>
      <c r="D161" s="196" t="s">
        <v>2432</v>
      </c>
      <c r="E161" s="133" t="s">
        <v>2433</v>
      </c>
      <c r="F161" s="132" t="s">
        <v>2434</v>
      </c>
      <c r="G161" s="168">
        <v>5500</v>
      </c>
      <c r="H161" s="133" t="s">
        <v>2435</v>
      </c>
      <c r="I161" s="311" t="s">
        <v>309</v>
      </c>
    </row>
    <row r="162" spans="1:9" s="43" customFormat="1" ht="12.75">
      <c r="A162" s="157"/>
      <c r="B162" s="157"/>
      <c r="C162" s="298"/>
      <c r="D162" s="196"/>
      <c r="E162" s="133"/>
      <c r="F162" s="132"/>
      <c r="G162" s="168">
        <v>5510</v>
      </c>
      <c r="H162" s="133" t="s">
        <v>2436</v>
      </c>
      <c r="I162" s="311"/>
    </row>
    <row r="163" spans="1:9" s="43" customFormat="1" ht="12.75">
      <c r="A163" s="268">
        <v>2900</v>
      </c>
      <c r="B163" s="268">
        <v>4582</v>
      </c>
      <c r="C163" s="11">
        <v>42933</v>
      </c>
      <c r="D163" s="82" t="s">
        <v>2437</v>
      </c>
      <c r="E163" s="83" t="s">
        <v>2438</v>
      </c>
      <c r="F163" s="81" t="s">
        <v>888</v>
      </c>
      <c r="G163" s="263">
        <v>5440</v>
      </c>
      <c r="H163" s="86" t="s">
        <v>2441</v>
      </c>
      <c r="I163" s="309" t="s">
        <v>309</v>
      </c>
    </row>
    <row r="164" spans="1:9" s="43" customFormat="1" ht="12.75">
      <c r="A164" s="268"/>
      <c r="B164" s="268"/>
      <c r="C164" s="11"/>
      <c r="D164" s="82"/>
      <c r="E164" s="83"/>
      <c r="F164" s="81"/>
      <c r="G164" s="263">
        <v>5460</v>
      </c>
      <c r="H164" s="86" t="s">
        <v>2442</v>
      </c>
      <c r="I164" s="309"/>
    </row>
    <row r="165" spans="1:9" s="43" customFormat="1" ht="12.75">
      <c r="A165" s="268"/>
      <c r="B165" s="268"/>
      <c r="C165" s="11"/>
      <c r="D165" s="82"/>
      <c r="E165" s="83"/>
      <c r="F165" s="81"/>
      <c r="G165" s="263">
        <v>5470</v>
      </c>
      <c r="H165" s="86" t="s">
        <v>2443</v>
      </c>
      <c r="I165" s="309"/>
    </row>
    <row r="166" spans="1:9" s="43" customFormat="1" ht="12.75">
      <c r="A166" s="268"/>
      <c r="B166" s="268"/>
      <c r="C166" s="11"/>
      <c r="D166" s="82"/>
      <c r="E166" s="83"/>
      <c r="F166" s="81"/>
      <c r="G166" s="263">
        <v>5484</v>
      </c>
      <c r="H166" s="86" t="s">
        <v>2440</v>
      </c>
      <c r="I166" s="309"/>
    </row>
    <row r="167" spans="1:9" s="43" customFormat="1" ht="12.75">
      <c r="A167" s="268"/>
      <c r="B167" s="268"/>
      <c r="C167" s="268"/>
      <c r="D167" s="12"/>
      <c r="E167" s="263"/>
      <c r="F167" s="279"/>
      <c r="G167" s="263">
        <v>5498</v>
      </c>
      <c r="H167" s="86" t="s">
        <v>2439</v>
      </c>
      <c r="I167" s="30"/>
    </row>
    <row r="168" spans="1:9" s="43" customFormat="1" ht="12.75">
      <c r="A168" s="157">
        <v>2901</v>
      </c>
      <c r="B168" s="157">
        <v>4583</v>
      </c>
      <c r="C168" s="298">
        <v>42949</v>
      </c>
      <c r="D168" s="196" t="s">
        <v>2596</v>
      </c>
      <c r="E168" s="133" t="s">
        <v>2597</v>
      </c>
      <c r="F168" s="132" t="s">
        <v>2598</v>
      </c>
      <c r="G168" s="168">
        <v>4911</v>
      </c>
      <c r="H168" s="133" t="s">
        <v>2599</v>
      </c>
      <c r="I168" s="311" t="s">
        <v>309</v>
      </c>
    </row>
    <row r="169" spans="1:9" s="43" customFormat="1" ht="12.75">
      <c r="A169" s="157"/>
      <c r="B169" s="157"/>
      <c r="C169" s="157"/>
      <c r="D169" s="199"/>
      <c r="E169" s="168"/>
      <c r="F169" s="200"/>
      <c r="G169" s="168">
        <v>4921</v>
      </c>
      <c r="H169" s="133" t="s">
        <v>2600</v>
      </c>
      <c r="I169" s="312"/>
    </row>
    <row r="170" spans="1:9" s="43" customFormat="1" ht="12.75">
      <c r="A170" s="157"/>
      <c r="B170" s="157"/>
      <c r="C170" s="157"/>
      <c r="D170" s="199"/>
      <c r="E170" s="168"/>
      <c r="F170" s="200"/>
      <c r="G170" s="168">
        <v>4931</v>
      </c>
      <c r="H170" s="133" t="s">
        <v>2601</v>
      </c>
      <c r="I170" s="312"/>
    </row>
    <row r="171" spans="1:9" s="43" customFormat="1" ht="12.75">
      <c r="A171" s="268">
        <v>2902</v>
      </c>
      <c r="B171" s="268">
        <v>4584</v>
      </c>
      <c r="C171" s="11">
        <v>42956</v>
      </c>
      <c r="D171" s="82" t="s">
        <v>2602</v>
      </c>
      <c r="E171" s="83" t="s">
        <v>2603</v>
      </c>
      <c r="F171" s="81" t="s">
        <v>2604</v>
      </c>
      <c r="G171" s="263">
        <v>1580</v>
      </c>
      <c r="H171" s="83" t="s">
        <v>2605</v>
      </c>
      <c r="I171" s="44" t="s">
        <v>368</v>
      </c>
    </row>
    <row r="172" spans="1:9" s="43" customFormat="1" ht="12.75">
      <c r="A172" s="157">
        <v>2903</v>
      </c>
      <c r="B172" s="157">
        <v>4585</v>
      </c>
      <c r="C172" s="298">
        <v>42957</v>
      </c>
      <c r="D172" s="196" t="s">
        <v>2606</v>
      </c>
      <c r="E172" s="133" t="s">
        <v>2607</v>
      </c>
      <c r="F172" s="132" t="s">
        <v>2608</v>
      </c>
      <c r="G172" s="168">
        <v>5167</v>
      </c>
      <c r="H172" s="133" t="s">
        <v>2609</v>
      </c>
      <c r="I172" s="311" t="s">
        <v>309</v>
      </c>
    </row>
    <row r="173" spans="1:9" s="43" customFormat="1" ht="12.75">
      <c r="A173" s="157"/>
      <c r="B173" s="157"/>
      <c r="C173" s="298"/>
      <c r="D173" s="196"/>
      <c r="E173" s="133"/>
      <c r="F173" s="132"/>
      <c r="G173" s="168">
        <v>5181</v>
      </c>
      <c r="H173" s="133" t="s">
        <v>2610</v>
      </c>
      <c r="I173" s="311"/>
    </row>
    <row r="174" spans="1:9" s="43" customFormat="1" ht="12.75">
      <c r="A174" s="157"/>
      <c r="B174" s="157"/>
      <c r="C174" s="298"/>
      <c r="D174" s="196"/>
      <c r="E174" s="133"/>
      <c r="F174" s="132" t="s">
        <v>392</v>
      </c>
      <c r="G174" s="168">
        <v>1150</v>
      </c>
      <c r="H174" s="133" t="s">
        <v>2611</v>
      </c>
      <c r="I174" s="311"/>
    </row>
    <row r="175" spans="1:9" s="43" customFormat="1" ht="12.75">
      <c r="A175" s="157"/>
      <c r="B175" s="157"/>
      <c r="C175" s="298"/>
      <c r="D175" s="196"/>
      <c r="E175" s="133"/>
      <c r="F175" s="132"/>
      <c r="G175" s="168">
        <v>1158</v>
      </c>
      <c r="H175" s="133"/>
      <c r="I175" s="311"/>
    </row>
    <row r="176" spans="1:9" s="43" customFormat="1" ht="12.75">
      <c r="A176" s="157"/>
      <c r="B176" s="157"/>
      <c r="C176" s="298"/>
      <c r="D176" s="196"/>
      <c r="E176" s="133"/>
      <c r="F176" s="132" t="s">
        <v>615</v>
      </c>
      <c r="G176" s="168">
        <v>5116</v>
      </c>
      <c r="H176" s="133"/>
      <c r="I176" s="311"/>
    </row>
    <row r="177" spans="1:9" s="43" customFormat="1" ht="12.75">
      <c r="A177" s="157"/>
      <c r="B177" s="157"/>
      <c r="C177" s="298"/>
      <c r="D177" s="196"/>
      <c r="E177" s="133"/>
      <c r="F177" s="132"/>
      <c r="G177" s="168">
        <v>5120</v>
      </c>
      <c r="H177" s="133"/>
      <c r="I177" s="311"/>
    </row>
    <row r="178" spans="1:9" s="43" customFormat="1" ht="12.75">
      <c r="A178" s="157"/>
      <c r="B178" s="157"/>
      <c r="C178" s="298"/>
      <c r="D178" s="196"/>
      <c r="E178" s="133"/>
      <c r="F178" s="132"/>
      <c r="G178" s="168">
        <v>5122</v>
      </c>
      <c r="H178" s="133"/>
      <c r="I178" s="133"/>
    </row>
    <row r="179" spans="1:9" s="43" customFormat="1" ht="12.75">
      <c r="A179" s="157"/>
      <c r="B179" s="157"/>
      <c r="C179" s="298"/>
      <c r="D179" s="196"/>
      <c r="E179" s="133"/>
      <c r="F179" s="132"/>
      <c r="G179" s="168">
        <v>5126</v>
      </c>
      <c r="H179" s="133"/>
      <c r="I179" s="133"/>
    </row>
    <row r="180" spans="1:9" s="43" customFormat="1" ht="12.75">
      <c r="A180" s="157"/>
      <c r="B180" s="157"/>
      <c r="C180" s="298"/>
      <c r="D180" s="196"/>
      <c r="E180" s="133"/>
      <c r="F180" s="132"/>
      <c r="G180" s="168">
        <v>5132</v>
      </c>
      <c r="H180" s="133"/>
      <c r="I180" s="133"/>
    </row>
    <row r="181" spans="1:9" s="43" customFormat="1" ht="12.75">
      <c r="A181" s="157"/>
      <c r="B181" s="157"/>
      <c r="C181" s="298"/>
      <c r="D181" s="196"/>
      <c r="E181" s="133"/>
      <c r="F181" s="132"/>
      <c r="G181" s="168">
        <v>5138</v>
      </c>
      <c r="H181" s="133"/>
      <c r="I181" s="133"/>
    </row>
    <row r="182" spans="1:9" s="43" customFormat="1" ht="12.75">
      <c r="A182" s="157"/>
      <c r="B182" s="157"/>
      <c r="C182" s="298"/>
      <c r="D182" s="196"/>
      <c r="E182" s="133"/>
      <c r="F182" s="132"/>
      <c r="G182" s="168">
        <v>5144</v>
      </c>
      <c r="H182" s="133"/>
      <c r="I182" s="133"/>
    </row>
    <row r="183" spans="1:9" s="43" customFormat="1" ht="12.75">
      <c r="A183" s="268">
        <v>2904</v>
      </c>
      <c r="B183" s="268">
        <v>4586</v>
      </c>
      <c r="C183" s="11">
        <v>42958</v>
      </c>
      <c r="D183" s="82" t="s">
        <v>2612</v>
      </c>
      <c r="E183" s="83" t="s">
        <v>2613</v>
      </c>
      <c r="F183" s="81" t="s">
        <v>137</v>
      </c>
      <c r="G183" s="263">
        <v>2974</v>
      </c>
      <c r="H183" s="83" t="s">
        <v>2617</v>
      </c>
      <c r="I183" s="110" t="s">
        <v>2614</v>
      </c>
    </row>
    <row r="184" spans="1:9" s="43" customFormat="1" ht="12.75">
      <c r="A184" s="268"/>
      <c r="B184" s="268"/>
      <c r="C184" s="268"/>
      <c r="D184" s="12"/>
      <c r="E184" s="263"/>
      <c r="F184" s="81" t="s">
        <v>126</v>
      </c>
      <c r="G184" s="263">
        <v>143</v>
      </c>
      <c r="H184" s="83" t="s">
        <v>2615</v>
      </c>
      <c r="I184" s="30"/>
    </row>
    <row r="185" spans="1:9" s="43" customFormat="1" ht="12.75">
      <c r="A185" s="268"/>
      <c r="B185" s="268"/>
      <c r="C185" s="268"/>
      <c r="D185" s="12"/>
      <c r="E185" s="263"/>
      <c r="F185" s="81"/>
      <c r="G185" s="263">
        <v>165</v>
      </c>
      <c r="H185" s="83" t="s">
        <v>2616</v>
      </c>
      <c r="I185" s="30"/>
    </row>
    <row r="186" spans="1:9" s="43" customFormat="1" ht="12.75">
      <c r="A186" s="157">
        <v>2905</v>
      </c>
      <c r="B186" s="157">
        <v>4587</v>
      </c>
      <c r="C186" s="298">
        <v>42963</v>
      </c>
      <c r="D186" s="196" t="s">
        <v>2618</v>
      </c>
      <c r="E186" s="133" t="s">
        <v>2619</v>
      </c>
      <c r="F186" s="132" t="s">
        <v>2620</v>
      </c>
      <c r="G186" s="168">
        <v>3072</v>
      </c>
      <c r="H186" s="133" t="s">
        <v>2625</v>
      </c>
      <c r="I186" s="311" t="s">
        <v>309</v>
      </c>
    </row>
    <row r="187" spans="1:9" s="43" customFormat="1" ht="12.75">
      <c r="A187" s="157"/>
      <c r="B187" s="157"/>
      <c r="C187" s="298"/>
      <c r="D187" s="196"/>
      <c r="E187" s="133"/>
      <c r="F187" s="132"/>
      <c r="G187" s="168">
        <v>3082</v>
      </c>
      <c r="H187" s="133" t="s">
        <v>2626</v>
      </c>
      <c r="I187" s="133"/>
    </row>
    <row r="188" spans="1:9" s="43" customFormat="1" ht="12.75">
      <c r="A188" s="157"/>
      <c r="B188" s="157"/>
      <c r="C188" s="157"/>
      <c r="D188" s="199"/>
      <c r="E188" s="168"/>
      <c r="F188" s="200"/>
      <c r="G188" s="168">
        <v>3088</v>
      </c>
      <c r="H188" s="133" t="s">
        <v>2627</v>
      </c>
      <c r="I188" s="312"/>
    </row>
    <row r="189" spans="1:9" s="43" customFormat="1" ht="12.75">
      <c r="A189" s="157"/>
      <c r="B189" s="157"/>
      <c r="C189" s="157"/>
      <c r="D189" s="199"/>
      <c r="E189" s="168"/>
      <c r="F189" s="200"/>
      <c r="G189" s="168">
        <v>3100</v>
      </c>
      <c r="H189" s="133" t="s">
        <v>2628</v>
      </c>
      <c r="I189" s="312"/>
    </row>
    <row r="190" spans="1:9" s="43" customFormat="1" ht="12.75">
      <c r="A190" s="157"/>
      <c r="B190" s="157"/>
      <c r="C190" s="157"/>
      <c r="D190" s="199"/>
      <c r="E190" s="168"/>
      <c r="F190" s="200"/>
      <c r="G190" s="168">
        <v>3118</v>
      </c>
      <c r="H190" s="133" t="s">
        <v>2629</v>
      </c>
      <c r="I190" s="312"/>
    </row>
    <row r="191" spans="1:9" s="43" customFormat="1" ht="12.75">
      <c r="A191" s="157"/>
      <c r="B191" s="157"/>
      <c r="C191" s="157"/>
      <c r="D191" s="199"/>
      <c r="E191" s="168"/>
      <c r="F191" s="200"/>
      <c r="G191" s="168" t="s">
        <v>2621</v>
      </c>
      <c r="H191" s="133" t="s">
        <v>2630</v>
      </c>
      <c r="I191" s="312"/>
    </row>
    <row r="192" spans="1:9" s="43" customFormat="1" ht="12.75">
      <c r="A192" s="157"/>
      <c r="B192" s="157"/>
      <c r="C192" s="157"/>
      <c r="D192" s="199"/>
      <c r="E192" s="168"/>
      <c r="F192" s="200"/>
      <c r="G192" s="168" t="s">
        <v>2622</v>
      </c>
      <c r="H192" s="133" t="s">
        <v>2631</v>
      </c>
      <c r="I192" s="312"/>
    </row>
    <row r="193" spans="1:9" s="43" customFormat="1" ht="12.75">
      <c r="A193" s="157"/>
      <c r="B193" s="157"/>
      <c r="C193" s="157"/>
      <c r="D193" s="199"/>
      <c r="E193" s="168"/>
      <c r="F193" s="200"/>
      <c r="G193" s="168" t="s">
        <v>2623</v>
      </c>
      <c r="H193" s="133" t="s">
        <v>2632</v>
      </c>
      <c r="I193" s="312"/>
    </row>
    <row r="194" spans="1:9" s="43" customFormat="1" ht="12.75">
      <c r="A194" s="157"/>
      <c r="B194" s="157"/>
      <c r="C194" s="157"/>
      <c r="D194" s="199"/>
      <c r="E194" s="168"/>
      <c r="F194" s="200"/>
      <c r="G194" s="168" t="s">
        <v>2624</v>
      </c>
      <c r="H194" s="133" t="s">
        <v>2633</v>
      </c>
      <c r="I194" s="312"/>
    </row>
    <row r="195" spans="1:9" s="43" customFormat="1" ht="12.75">
      <c r="A195" s="268">
        <v>2906</v>
      </c>
      <c r="B195" s="268">
        <v>4588</v>
      </c>
      <c r="C195" s="11">
        <v>42964</v>
      </c>
      <c r="D195" s="82" t="s">
        <v>919</v>
      </c>
      <c r="E195" s="83" t="s">
        <v>2634</v>
      </c>
      <c r="F195" s="81" t="s">
        <v>2635</v>
      </c>
      <c r="G195" s="263">
        <v>2393</v>
      </c>
      <c r="H195" s="83" t="s">
        <v>2636</v>
      </c>
      <c r="I195" s="110" t="s">
        <v>2641</v>
      </c>
    </row>
    <row r="196" spans="1:9" s="43" customFormat="1" ht="12.75">
      <c r="A196" s="268"/>
      <c r="B196" s="268"/>
      <c r="C196" s="268"/>
      <c r="D196" s="12"/>
      <c r="E196" s="263"/>
      <c r="F196" s="279"/>
      <c r="G196" s="263">
        <v>2405</v>
      </c>
      <c r="H196" s="83" t="s">
        <v>2637</v>
      </c>
      <c r="I196" s="30"/>
    </row>
    <row r="197" spans="1:9" s="43" customFormat="1" ht="12.75">
      <c r="A197" s="268"/>
      <c r="B197" s="268"/>
      <c r="C197" s="268"/>
      <c r="D197" s="12"/>
      <c r="E197" s="263"/>
      <c r="F197" s="81" t="s">
        <v>675</v>
      </c>
      <c r="G197" s="263">
        <v>2414</v>
      </c>
      <c r="H197" s="83" t="s">
        <v>2638</v>
      </c>
      <c r="I197" s="30"/>
    </row>
    <row r="198" spans="1:9" s="43" customFormat="1" ht="12.75">
      <c r="A198" s="268"/>
      <c r="B198" s="268"/>
      <c r="C198" s="268"/>
      <c r="D198" s="12"/>
      <c r="E198" s="263"/>
      <c r="F198" s="279"/>
      <c r="G198" s="263">
        <v>2424</v>
      </c>
      <c r="H198" s="83" t="s">
        <v>2639</v>
      </c>
      <c r="I198" s="30"/>
    </row>
    <row r="199" spans="1:9" s="43" customFormat="1" ht="12.75">
      <c r="A199" s="268"/>
      <c r="B199" s="268"/>
      <c r="C199" s="268"/>
      <c r="D199" s="12"/>
      <c r="E199" s="263"/>
      <c r="F199" s="279"/>
      <c r="G199" s="263">
        <v>2434</v>
      </c>
      <c r="H199" s="83" t="s">
        <v>2640</v>
      </c>
      <c r="I199" s="30"/>
    </row>
    <row r="200" spans="1:9" s="43" customFormat="1" ht="12.75">
      <c r="A200" s="157">
        <v>2907</v>
      </c>
      <c r="B200" s="157">
        <v>4589</v>
      </c>
      <c r="C200" s="298">
        <v>42964</v>
      </c>
      <c r="D200" s="196" t="s">
        <v>2642</v>
      </c>
      <c r="E200" s="133" t="s">
        <v>2643</v>
      </c>
      <c r="F200" s="132" t="s">
        <v>2644</v>
      </c>
      <c r="G200" s="168">
        <v>250</v>
      </c>
      <c r="H200" s="133" t="s">
        <v>2645</v>
      </c>
      <c r="I200" s="311" t="s">
        <v>309</v>
      </c>
    </row>
    <row r="201" spans="1:9" s="43" customFormat="1" ht="12.75">
      <c r="A201" s="157"/>
      <c r="B201" s="157"/>
      <c r="C201" s="298"/>
      <c r="D201" s="196"/>
      <c r="E201" s="133"/>
      <c r="F201" s="132"/>
      <c r="G201" s="168">
        <v>256</v>
      </c>
      <c r="H201" s="133" t="s">
        <v>2646</v>
      </c>
      <c r="I201" s="312"/>
    </row>
    <row r="202" spans="1:9" s="43" customFormat="1" ht="12.75">
      <c r="A202" s="157"/>
      <c r="B202" s="157"/>
      <c r="C202" s="298"/>
      <c r="D202" s="196"/>
      <c r="E202" s="133"/>
      <c r="F202" s="132"/>
      <c r="G202" s="168">
        <v>266</v>
      </c>
      <c r="H202" s="133" t="s">
        <v>2647</v>
      </c>
      <c r="I202" s="312"/>
    </row>
    <row r="203" spans="1:9" s="43" customFormat="1" ht="12.75">
      <c r="A203" s="157"/>
      <c r="B203" s="157"/>
      <c r="C203" s="298"/>
      <c r="D203" s="196"/>
      <c r="E203" s="133"/>
      <c r="F203" s="132"/>
      <c r="G203" s="168">
        <v>268</v>
      </c>
      <c r="H203" s="133" t="s">
        <v>2648</v>
      </c>
      <c r="I203" s="312"/>
    </row>
    <row r="204" spans="1:9" s="43" customFormat="1" ht="12.75">
      <c r="A204" s="157"/>
      <c r="B204" s="157"/>
      <c r="C204" s="298"/>
      <c r="D204" s="196"/>
      <c r="E204" s="133"/>
      <c r="F204" s="132"/>
      <c r="G204" s="168">
        <v>280</v>
      </c>
      <c r="H204" s="133" t="s">
        <v>2649</v>
      </c>
      <c r="I204" s="312"/>
    </row>
    <row r="205" spans="1:9" s="43" customFormat="1" ht="12.75">
      <c r="A205" s="157"/>
      <c r="B205" s="157"/>
      <c r="C205" s="298"/>
      <c r="D205" s="196"/>
      <c r="E205" s="133"/>
      <c r="F205" s="132"/>
      <c r="G205" s="168">
        <v>282</v>
      </c>
      <c r="H205" s="133" t="s">
        <v>2650</v>
      </c>
      <c r="I205" s="312"/>
    </row>
    <row r="206" spans="1:9" s="43" customFormat="1" ht="12.75">
      <c r="A206" s="157"/>
      <c r="B206" s="157"/>
      <c r="C206" s="298"/>
      <c r="D206" s="196"/>
      <c r="E206" s="133"/>
      <c r="F206" s="132"/>
      <c r="G206" s="168">
        <v>290</v>
      </c>
      <c r="H206" s="133"/>
      <c r="I206" s="312"/>
    </row>
    <row r="207" spans="1:9" s="43" customFormat="1" ht="12.75">
      <c r="A207" s="157"/>
      <c r="B207" s="157"/>
      <c r="C207" s="298"/>
      <c r="D207" s="196"/>
      <c r="E207" s="133"/>
      <c r="F207" s="132"/>
      <c r="G207" s="168">
        <v>310</v>
      </c>
      <c r="H207" s="133"/>
      <c r="I207" s="312"/>
    </row>
    <row r="208" spans="1:9" s="43" customFormat="1" ht="12.75">
      <c r="A208" s="268">
        <v>2908</v>
      </c>
      <c r="B208" s="268">
        <v>4590</v>
      </c>
      <c r="C208" s="11">
        <v>42979</v>
      </c>
      <c r="D208" s="82" t="s">
        <v>2834</v>
      </c>
      <c r="E208" s="83" t="s">
        <v>2835</v>
      </c>
      <c r="F208" s="81" t="s">
        <v>2836</v>
      </c>
      <c r="G208" s="263">
        <v>5210</v>
      </c>
      <c r="H208" s="83" t="s">
        <v>2839</v>
      </c>
      <c r="I208" s="110" t="s">
        <v>309</v>
      </c>
    </row>
    <row r="209" spans="1:9" s="43" customFormat="1" ht="12.75">
      <c r="A209" s="268"/>
      <c r="B209" s="268"/>
      <c r="C209" s="11"/>
      <c r="D209" s="82"/>
      <c r="E209" s="83"/>
      <c r="F209" s="81" t="s">
        <v>2837</v>
      </c>
      <c r="G209" s="263">
        <v>1815</v>
      </c>
      <c r="H209" s="83" t="s">
        <v>2840</v>
      </c>
      <c r="I209" s="110"/>
    </row>
    <row r="210" spans="1:9" s="43" customFormat="1" ht="12.75">
      <c r="A210" s="268"/>
      <c r="B210" s="268"/>
      <c r="C210" s="11"/>
      <c r="D210" s="82"/>
      <c r="E210" s="83"/>
      <c r="F210" s="81" t="s">
        <v>2838</v>
      </c>
      <c r="G210" s="263">
        <v>5219</v>
      </c>
      <c r="H210" s="83" t="s">
        <v>2841</v>
      </c>
      <c r="I210" s="110"/>
    </row>
    <row r="211" spans="1:9" s="43" customFormat="1" ht="12.75">
      <c r="A211" s="268"/>
      <c r="B211" s="268"/>
      <c r="C211" s="11"/>
      <c r="D211" s="82"/>
      <c r="E211" s="83"/>
      <c r="F211" s="81"/>
      <c r="G211" s="263">
        <v>5235</v>
      </c>
      <c r="H211" s="83" t="s">
        <v>2842</v>
      </c>
      <c r="I211" s="110"/>
    </row>
    <row r="212" spans="1:9" s="43" customFormat="1" ht="12.75">
      <c r="A212" s="268"/>
      <c r="B212" s="268"/>
      <c r="C212" s="11"/>
      <c r="D212" s="82"/>
      <c r="E212" s="83"/>
      <c r="F212" s="81"/>
      <c r="G212" s="263">
        <v>5239</v>
      </c>
      <c r="H212" s="83" t="s">
        <v>2843</v>
      </c>
      <c r="I212" s="110"/>
    </row>
    <row r="213" spans="1:9" s="43" customFormat="1" ht="12.75">
      <c r="A213" s="268"/>
      <c r="B213" s="268"/>
      <c r="C213" s="11"/>
      <c r="D213" s="82"/>
      <c r="E213" s="83"/>
      <c r="F213" s="81"/>
      <c r="G213" s="263">
        <v>5255</v>
      </c>
      <c r="H213" s="83" t="s">
        <v>2844</v>
      </c>
      <c r="I213" s="110"/>
    </row>
    <row r="214" spans="1:9" s="43" customFormat="1" ht="12.75">
      <c r="A214" s="157">
        <v>2909</v>
      </c>
      <c r="B214" s="157">
        <v>4591</v>
      </c>
      <c r="C214" s="298">
        <v>42991</v>
      </c>
      <c r="D214" s="196" t="s">
        <v>2845</v>
      </c>
      <c r="E214" s="133" t="s">
        <v>2846</v>
      </c>
      <c r="F214" s="132" t="s">
        <v>2836</v>
      </c>
      <c r="G214" s="168">
        <v>5350</v>
      </c>
      <c r="H214" s="133" t="s">
        <v>2847</v>
      </c>
      <c r="I214" s="312" t="s">
        <v>309</v>
      </c>
    </row>
    <row r="215" spans="1:9" s="43" customFormat="1" ht="12.75">
      <c r="A215" s="157"/>
      <c r="B215" s="157"/>
      <c r="C215" s="298"/>
      <c r="D215" s="196"/>
      <c r="E215" s="133"/>
      <c r="F215" s="132"/>
      <c r="G215" s="168">
        <v>5354</v>
      </c>
      <c r="H215" s="133" t="s">
        <v>2848</v>
      </c>
      <c r="I215" s="311"/>
    </row>
    <row r="216" spans="1:9" s="43" customFormat="1" ht="12.75">
      <c r="A216" s="157"/>
      <c r="B216" s="157"/>
      <c r="C216" s="298"/>
      <c r="D216" s="196"/>
      <c r="E216" s="133"/>
      <c r="F216" s="132"/>
      <c r="G216" s="168">
        <v>5372</v>
      </c>
      <c r="H216" s="133" t="s">
        <v>2849</v>
      </c>
      <c r="I216" s="311"/>
    </row>
    <row r="217" spans="1:9" s="43" customFormat="1" ht="12.75">
      <c r="A217" s="157"/>
      <c r="B217" s="157"/>
      <c r="C217" s="298"/>
      <c r="D217" s="196"/>
      <c r="E217" s="133"/>
      <c r="F217" s="132"/>
      <c r="G217" s="168">
        <v>5382</v>
      </c>
      <c r="H217" s="133" t="s">
        <v>2850</v>
      </c>
      <c r="I217" s="311"/>
    </row>
    <row r="218" spans="1:9" s="43" customFormat="1" ht="12.75">
      <c r="A218" s="157"/>
      <c r="B218" s="157"/>
      <c r="C218" s="298"/>
      <c r="D218" s="196"/>
      <c r="E218" s="133"/>
      <c r="F218" s="132" t="s">
        <v>2479</v>
      </c>
      <c r="G218" s="168">
        <v>5429</v>
      </c>
      <c r="H218" s="133" t="s">
        <v>2851</v>
      </c>
      <c r="I218" s="311"/>
    </row>
    <row r="219" spans="1:9" s="43" customFormat="1" ht="12.75">
      <c r="A219" s="268">
        <v>2910</v>
      </c>
      <c r="B219" s="268">
        <v>4592</v>
      </c>
      <c r="C219" s="11">
        <v>42992</v>
      </c>
      <c r="D219" s="82" t="s">
        <v>2853</v>
      </c>
      <c r="E219" s="83" t="s">
        <v>2854</v>
      </c>
      <c r="F219" s="81" t="s">
        <v>2852</v>
      </c>
      <c r="G219" s="263">
        <v>1780</v>
      </c>
      <c r="H219" s="83" t="s">
        <v>2855</v>
      </c>
      <c r="I219" s="110" t="s">
        <v>309</v>
      </c>
    </row>
    <row r="220" spans="1:9" s="43" customFormat="1" ht="12.75">
      <c r="A220" s="268"/>
      <c r="B220" s="268"/>
      <c r="C220" s="11"/>
      <c r="D220" s="82"/>
      <c r="E220" s="83"/>
      <c r="F220" s="81"/>
      <c r="G220" s="263">
        <v>1792</v>
      </c>
      <c r="H220" s="83" t="s">
        <v>2856</v>
      </c>
      <c r="I220" s="110"/>
    </row>
    <row r="221" spans="1:9" s="43" customFormat="1" ht="12.75">
      <c r="A221" s="268"/>
      <c r="B221" s="268"/>
      <c r="C221" s="11"/>
      <c r="D221" s="82"/>
      <c r="E221" s="83"/>
      <c r="F221" s="81"/>
      <c r="G221" s="263">
        <v>1794</v>
      </c>
      <c r="H221" s="83" t="s">
        <v>2857</v>
      </c>
      <c r="I221" s="110"/>
    </row>
    <row r="222" spans="1:9" s="43" customFormat="1" ht="12.75">
      <c r="A222" s="268"/>
      <c r="B222" s="268"/>
      <c r="C222" s="11"/>
      <c r="D222" s="82"/>
      <c r="E222" s="83"/>
      <c r="F222" s="81"/>
      <c r="G222" s="263">
        <v>1808</v>
      </c>
      <c r="H222" s="83" t="s">
        <v>2858</v>
      </c>
      <c r="I222" s="110"/>
    </row>
    <row r="223" spans="1:9" s="43" customFormat="1" ht="12.75">
      <c r="A223" s="268"/>
      <c r="B223" s="268"/>
      <c r="C223" s="11"/>
      <c r="D223" s="82"/>
      <c r="E223" s="83"/>
      <c r="F223" s="81"/>
      <c r="G223" s="263">
        <v>1816</v>
      </c>
      <c r="H223" s="83" t="s">
        <v>2859</v>
      </c>
      <c r="I223" s="110"/>
    </row>
    <row r="224" spans="1:9" s="43" customFormat="1" ht="15.75" customHeight="1">
      <c r="A224" s="268"/>
      <c r="B224" s="268"/>
      <c r="C224" s="11"/>
      <c r="D224" s="82"/>
      <c r="E224" s="83"/>
      <c r="F224" s="81"/>
      <c r="G224" s="263">
        <v>1828</v>
      </c>
      <c r="H224" s="83" t="s">
        <v>2860</v>
      </c>
      <c r="I224" s="110"/>
    </row>
    <row r="225" spans="1:9" s="43" customFormat="1" ht="12.75">
      <c r="A225" s="157">
        <v>2911</v>
      </c>
      <c r="B225" s="157">
        <v>4593</v>
      </c>
      <c r="C225" s="298">
        <v>42998</v>
      </c>
      <c r="D225" s="196" t="s">
        <v>913</v>
      </c>
      <c r="E225" s="133" t="s">
        <v>2861</v>
      </c>
      <c r="F225" s="132" t="s">
        <v>858</v>
      </c>
      <c r="G225" s="168">
        <v>2350</v>
      </c>
      <c r="H225" s="133" t="s">
        <v>2863</v>
      </c>
      <c r="I225" s="312" t="s">
        <v>309</v>
      </c>
    </row>
    <row r="226" spans="1:9" s="43" customFormat="1" ht="12.75">
      <c r="A226" s="157"/>
      <c r="B226" s="157"/>
      <c r="C226" s="298"/>
      <c r="D226" s="196"/>
      <c r="E226" s="133"/>
      <c r="F226" s="132"/>
      <c r="G226" s="168">
        <v>2372</v>
      </c>
      <c r="H226" s="133" t="s">
        <v>2864</v>
      </c>
      <c r="I226" s="312"/>
    </row>
    <row r="227" spans="1:9" s="43" customFormat="1" ht="12.75">
      <c r="A227" s="157"/>
      <c r="B227" s="157"/>
      <c r="C227" s="298"/>
      <c r="D227" s="196"/>
      <c r="E227" s="133"/>
      <c r="F227" s="132"/>
      <c r="G227" s="168">
        <v>2386</v>
      </c>
      <c r="H227" s="133" t="s">
        <v>2865</v>
      </c>
      <c r="I227" s="312"/>
    </row>
    <row r="228" spans="1:9" s="43" customFormat="1" ht="12.75">
      <c r="A228" s="157"/>
      <c r="B228" s="157"/>
      <c r="C228" s="298"/>
      <c r="D228" s="196"/>
      <c r="E228" s="133"/>
      <c r="F228" s="132"/>
      <c r="G228" s="168">
        <v>2406</v>
      </c>
      <c r="H228" s="133" t="s">
        <v>2866</v>
      </c>
      <c r="I228" s="312"/>
    </row>
    <row r="229" spans="1:9" s="43" customFormat="1" ht="12.75">
      <c r="A229" s="157"/>
      <c r="B229" s="157"/>
      <c r="C229" s="298"/>
      <c r="D229" s="196"/>
      <c r="E229" s="133"/>
      <c r="F229" s="132" t="s">
        <v>2862</v>
      </c>
      <c r="G229" s="168">
        <v>1830</v>
      </c>
      <c r="H229" s="133" t="s">
        <v>2867</v>
      </c>
      <c r="I229" s="312"/>
    </row>
    <row r="230" spans="1:9" s="43" customFormat="1" ht="12.75">
      <c r="A230" s="157"/>
      <c r="B230" s="157"/>
      <c r="C230" s="298"/>
      <c r="D230" s="196"/>
      <c r="E230" s="133"/>
      <c r="F230" s="132"/>
      <c r="G230" s="168">
        <v>1840</v>
      </c>
      <c r="H230" s="133" t="s">
        <v>2868</v>
      </c>
      <c r="I230" s="312"/>
    </row>
    <row r="231" spans="1:9" s="43" customFormat="1" ht="12.75">
      <c r="A231" s="268">
        <v>2912</v>
      </c>
      <c r="B231" s="268">
        <v>4594</v>
      </c>
      <c r="C231" s="11">
        <v>43000</v>
      </c>
      <c r="D231" s="82" t="s">
        <v>2869</v>
      </c>
      <c r="E231" s="83" t="s">
        <v>2870</v>
      </c>
      <c r="F231" s="81" t="s">
        <v>2871</v>
      </c>
      <c r="G231" s="263">
        <v>1986</v>
      </c>
      <c r="H231" s="83" t="s">
        <v>2873</v>
      </c>
      <c r="I231" s="110" t="s">
        <v>309</v>
      </c>
    </row>
    <row r="232" spans="1:9" s="43" customFormat="1" ht="12.75">
      <c r="A232" s="268"/>
      <c r="B232" s="268"/>
      <c r="C232" s="11"/>
      <c r="D232" s="82"/>
      <c r="E232" s="83"/>
      <c r="F232" s="81"/>
      <c r="G232" s="263">
        <v>2006</v>
      </c>
      <c r="H232" s="83" t="s">
        <v>2874</v>
      </c>
      <c r="I232" s="110"/>
    </row>
    <row r="233" spans="1:9" s="43" customFormat="1" ht="12.75">
      <c r="A233" s="268"/>
      <c r="B233" s="268"/>
      <c r="C233" s="11"/>
      <c r="D233" s="82"/>
      <c r="E233" s="83"/>
      <c r="F233" s="81"/>
      <c r="G233" s="263">
        <v>2024</v>
      </c>
      <c r="H233" s="83" t="s">
        <v>2875</v>
      </c>
      <c r="I233" s="110"/>
    </row>
    <row r="234" spans="1:9" s="43" customFormat="1" ht="12.75">
      <c r="A234" s="268"/>
      <c r="B234" s="268"/>
      <c r="C234" s="11"/>
      <c r="D234" s="82"/>
      <c r="E234" s="83"/>
      <c r="F234" s="81"/>
      <c r="G234" s="263">
        <v>2032</v>
      </c>
      <c r="H234" s="83" t="s">
        <v>2876</v>
      </c>
      <c r="I234" s="110"/>
    </row>
    <row r="235" spans="1:9" s="43" customFormat="1" ht="12.75">
      <c r="A235" s="268"/>
      <c r="B235" s="268"/>
      <c r="C235" s="11"/>
      <c r="D235" s="82"/>
      <c r="E235" s="83"/>
      <c r="F235" s="81" t="s">
        <v>2872</v>
      </c>
      <c r="G235" s="263">
        <v>1969</v>
      </c>
      <c r="H235" s="83" t="s">
        <v>2877</v>
      </c>
      <c r="I235" s="110"/>
    </row>
    <row r="236" spans="1:9" s="43" customFormat="1" ht="12.75">
      <c r="A236" s="268"/>
      <c r="B236" s="268"/>
      <c r="C236" s="11"/>
      <c r="D236" s="82"/>
      <c r="E236" s="83"/>
      <c r="F236" s="81"/>
      <c r="G236" s="263">
        <v>1993</v>
      </c>
      <c r="H236" s="83" t="s">
        <v>2878</v>
      </c>
      <c r="I236" s="110"/>
    </row>
    <row r="237" spans="1:9" s="43" customFormat="1" ht="12.75">
      <c r="A237" s="157">
        <v>2913</v>
      </c>
      <c r="B237" s="157">
        <v>4595</v>
      </c>
      <c r="C237" s="298">
        <v>43000</v>
      </c>
      <c r="D237" s="196" t="s">
        <v>2879</v>
      </c>
      <c r="E237" s="133" t="s">
        <v>2880</v>
      </c>
      <c r="F237" s="132" t="s">
        <v>137</v>
      </c>
      <c r="G237" s="168">
        <v>2541</v>
      </c>
      <c r="H237" s="133" t="s">
        <v>2881</v>
      </c>
      <c r="I237" s="312" t="s">
        <v>309</v>
      </c>
    </row>
    <row r="238" spans="1:9" s="43" customFormat="1" ht="12.75">
      <c r="A238" s="157"/>
      <c r="B238" s="157"/>
      <c r="C238" s="298"/>
      <c r="D238" s="196"/>
      <c r="E238" s="133"/>
      <c r="F238" s="132"/>
      <c r="G238" s="168">
        <v>2543</v>
      </c>
      <c r="H238" s="133" t="s">
        <v>2882</v>
      </c>
      <c r="I238" s="312"/>
    </row>
    <row r="239" spans="1:9" s="43" customFormat="1" ht="12.75">
      <c r="A239" s="157"/>
      <c r="B239" s="157"/>
      <c r="C239" s="298"/>
      <c r="D239" s="196"/>
      <c r="E239" s="133"/>
      <c r="F239" s="132"/>
      <c r="G239" s="168">
        <v>2551</v>
      </c>
      <c r="H239" s="133" t="s">
        <v>2883</v>
      </c>
      <c r="I239" s="312"/>
    </row>
    <row r="240" spans="1:9" s="43" customFormat="1" ht="12.75">
      <c r="A240" s="157"/>
      <c r="B240" s="157"/>
      <c r="C240" s="298"/>
      <c r="D240" s="196"/>
      <c r="E240" s="133"/>
      <c r="F240" s="132"/>
      <c r="G240" s="168">
        <v>2621</v>
      </c>
      <c r="H240" s="133" t="s">
        <v>2884</v>
      </c>
      <c r="I240" s="312"/>
    </row>
    <row r="241" spans="1:9" s="43" customFormat="1" ht="12.75">
      <c r="A241" s="157"/>
      <c r="B241" s="157"/>
      <c r="C241" s="298"/>
      <c r="D241" s="196"/>
      <c r="E241" s="133"/>
      <c r="F241" s="132" t="s">
        <v>371</v>
      </c>
      <c r="G241" s="168">
        <v>2640</v>
      </c>
      <c r="H241" s="133" t="s">
        <v>2885</v>
      </c>
      <c r="I241" s="312"/>
    </row>
    <row r="242" spans="1:9" s="43" customFormat="1" ht="12.75">
      <c r="A242" s="268">
        <v>2914</v>
      </c>
      <c r="B242" s="268">
        <v>4596</v>
      </c>
      <c r="C242" s="11">
        <v>43005</v>
      </c>
      <c r="D242" s="82" t="s">
        <v>255</v>
      </c>
      <c r="E242" s="83" t="s">
        <v>2886</v>
      </c>
      <c r="F242" s="81" t="s">
        <v>2887</v>
      </c>
      <c r="G242" s="263">
        <v>4271</v>
      </c>
      <c r="H242" s="83" t="s">
        <v>2888</v>
      </c>
      <c r="I242" s="110" t="s">
        <v>309</v>
      </c>
    </row>
    <row r="243" spans="1:9" s="43" customFormat="1" ht="12.75">
      <c r="A243" s="268"/>
      <c r="B243" s="268"/>
      <c r="C243" s="11"/>
      <c r="D243" s="82"/>
      <c r="E243" s="83"/>
      <c r="F243" s="81"/>
      <c r="G243" s="263">
        <v>4281</v>
      </c>
      <c r="H243" s="83" t="s">
        <v>2889</v>
      </c>
      <c r="I243" s="110"/>
    </row>
    <row r="244" spans="1:9" s="43" customFormat="1" ht="12.75">
      <c r="A244" s="268"/>
      <c r="B244" s="268"/>
      <c r="C244" s="11"/>
      <c r="D244" s="82"/>
      <c r="E244" s="83"/>
      <c r="F244" s="81" t="s">
        <v>2893</v>
      </c>
      <c r="G244" s="263">
        <v>165</v>
      </c>
      <c r="H244" s="83" t="s">
        <v>2890</v>
      </c>
      <c r="I244" s="110"/>
    </row>
    <row r="245" spans="1:9" s="43" customFormat="1" ht="12.75">
      <c r="A245" s="268"/>
      <c r="B245" s="268"/>
      <c r="C245" s="11"/>
      <c r="D245" s="82"/>
      <c r="E245" s="83"/>
      <c r="F245" s="81"/>
      <c r="G245" s="263">
        <v>183</v>
      </c>
      <c r="H245" s="83" t="s">
        <v>2891</v>
      </c>
      <c r="I245" s="110"/>
    </row>
    <row r="246" spans="1:9" s="43" customFormat="1" ht="12.75">
      <c r="A246" s="268"/>
      <c r="B246" s="268"/>
      <c r="C246" s="11"/>
      <c r="D246" s="82"/>
      <c r="E246" s="83"/>
      <c r="F246" s="81"/>
      <c r="G246" s="263">
        <v>191</v>
      </c>
      <c r="H246" s="83" t="s">
        <v>2892</v>
      </c>
      <c r="I246" s="110"/>
    </row>
    <row r="247" spans="1:9" s="43" customFormat="1" ht="12.75">
      <c r="A247" s="157">
        <v>2915</v>
      </c>
      <c r="B247" s="157">
        <v>4597</v>
      </c>
      <c r="C247" s="298">
        <v>43010</v>
      </c>
      <c r="D247" s="196" t="s">
        <v>3042</v>
      </c>
      <c r="E247" s="133" t="s">
        <v>3043</v>
      </c>
      <c r="F247" s="132" t="s">
        <v>2676</v>
      </c>
      <c r="G247" s="133" t="s">
        <v>3047</v>
      </c>
      <c r="H247" s="133" t="s">
        <v>3044</v>
      </c>
      <c r="I247" s="312" t="s">
        <v>309</v>
      </c>
    </row>
    <row r="248" spans="1:9" s="43" customFormat="1" ht="12.75">
      <c r="A248" s="157"/>
      <c r="B248" s="157"/>
      <c r="C248" s="298"/>
      <c r="D248" s="196"/>
      <c r="E248" s="133"/>
      <c r="F248" s="132"/>
      <c r="G248" s="133" t="s">
        <v>3049</v>
      </c>
      <c r="H248" s="133" t="s">
        <v>3045</v>
      </c>
      <c r="I248" s="312"/>
    </row>
    <row r="249" spans="1:9" s="43" customFormat="1" ht="12.75">
      <c r="A249" s="157"/>
      <c r="B249" s="157"/>
      <c r="C249" s="298"/>
      <c r="D249" s="196"/>
      <c r="E249" s="133"/>
      <c r="F249" s="132"/>
      <c r="G249" s="133" t="s">
        <v>3050</v>
      </c>
      <c r="H249" s="133" t="s">
        <v>3046</v>
      </c>
      <c r="I249" s="312"/>
    </row>
    <row r="250" spans="1:9" s="43" customFormat="1" ht="12.75">
      <c r="A250" s="157"/>
      <c r="B250" s="157"/>
      <c r="C250" s="298"/>
      <c r="D250" s="196"/>
      <c r="E250" s="133"/>
      <c r="F250" s="132"/>
      <c r="G250" s="168">
        <v>298</v>
      </c>
      <c r="H250" s="133" t="s">
        <v>3154</v>
      </c>
      <c r="I250" s="312"/>
    </row>
    <row r="251" spans="1:9" s="43" customFormat="1" ht="12.75">
      <c r="A251" s="157"/>
      <c r="B251" s="157"/>
      <c r="C251" s="298"/>
      <c r="D251" s="196"/>
      <c r="E251" s="133"/>
      <c r="F251" s="132"/>
      <c r="G251" s="168">
        <v>316</v>
      </c>
      <c r="H251" s="133" t="s">
        <v>3155</v>
      </c>
      <c r="I251" s="312"/>
    </row>
    <row r="252" spans="1:9" s="43" customFormat="1" ht="12.75">
      <c r="A252" s="157"/>
      <c r="B252" s="157"/>
      <c r="C252" s="298"/>
      <c r="D252" s="196"/>
      <c r="E252" s="133"/>
      <c r="F252" s="132" t="s">
        <v>3048</v>
      </c>
      <c r="G252" s="168">
        <v>5590</v>
      </c>
      <c r="H252" s="133" t="s">
        <v>3156</v>
      </c>
      <c r="I252" s="312"/>
    </row>
    <row r="253" spans="1:9" s="43" customFormat="1" ht="12.75">
      <c r="A253" s="157"/>
      <c r="B253" s="157"/>
      <c r="C253" s="298"/>
      <c r="D253" s="196"/>
      <c r="E253" s="133"/>
      <c r="F253" s="132"/>
      <c r="G253" s="168">
        <v>5604</v>
      </c>
      <c r="H253" s="133" t="s">
        <v>3157</v>
      </c>
      <c r="I253" s="312"/>
    </row>
    <row r="254" spans="1:9" s="43" customFormat="1" ht="12.75">
      <c r="A254" s="157"/>
      <c r="B254" s="157"/>
      <c r="C254" s="298"/>
      <c r="D254" s="196"/>
      <c r="E254" s="133"/>
      <c r="F254" s="132"/>
      <c r="G254" s="168">
        <v>5608</v>
      </c>
      <c r="H254" s="133" t="s">
        <v>3158</v>
      </c>
      <c r="I254" s="312"/>
    </row>
    <row r="255" spans="1:9" s="43" customFormat="1" ht="12.75">
      <c r="A255" s="157"/>
      <c r="B255" s="157"/>
      <c r="C255" s="298"/>
      <c r="D255" s="196"/>
      <c r="E255" s="133"/>
      <c r="F255" s="132"/>
      <c r="G255" s="168">
        <v>5616</v>
      </c>
      <c r="H255" s="133" t="s">
        <v>3159</v>
      </c>
      <c r="I255" s="312"/>
    </row>
    <row r="256" spans="1:9" s="43" customFormat="1" ht="12.75">
      <c r="A256" s="157"/>
      <c r="B256" s="157"/>
      <c r="C256" s="298"/>
      <c r="D256" s="196"/>
      <c r="E256" s="133"/>
      <c r="F256" s="132"/>
      <c r="G256" s="168">
        <v>5632</v>
      </c>
      <c r="H256" s="133" t="s">
        <v>3160</v>
      </c>
      <c r="I256" s="312"/>
    </row>
    <row r="257" spans="1:9" s="43" customFormat="1" ht="12.75">
      <c r="A257" s="157"/>
      <c r="B257" s="157"/>
      <c r="C257" s="298"/>
      <c r="D257" s="196"/>
      <c r="E257" s="133"/>
      <c r="F257" s="132"/>
      <c r="G257" s="168">
        <v>5634</v>
      </c>
      <c r="H257" s="133" t="s">
        <v>3161</v>
      </c>
      <c r="I257" s="312"/>
    </row>
    <row r="258" spans="1:9" s="43" customFormat="1" ht="12.75">
      <c r="A258" s="268">
        <v>2916</v>
      </c>
      <c r="B258" s="268">
        <v>4598</v>
      </c>
      <c r="C258" s="11">
        <v>43010</v>
      </c>
      <c r="D258" s="82" t="s">
        <v>3051</v>
      </c>
      <c r="E258" s="83" t="s">
        <v>3052</v>
      </c>
      <c r="F258" s="81" t="s">
        <v>3053</v>
      </c>
      <c r="G258" s="83" t="s">
        <v>3055</v>
      </c>
      <c r="H258" s="83" t="s">
        <v>3054</v>
      </c>
      <c r="I258" s="110" t="s">
        <v>309</v>
      </c>
    </row>
    <row r="259" spans="1:9" s="43" customFormat="1" ht="12.75">
      <c r="A259" s="157">
        <v>2917</v>
      </c>
      <c r="B259" s="157">
        <v>4599</v>
      </c>
      <c r="C259" s="298">
        <v>43013</v>
      </c>
      <c r="D259" s="196" t="s">
        <v>3056</v>
      </c>
      <c r="E259" s="133" t="s">
        <v>3057</v>
      </c>
      <c r="F259" s="132" t="s">
        <v>371</v>
      </c>
      <c r="G259" s="133">
        <v>2206</v>
      </c>
      <c r="H259" s="133" t="s">
        <v>3059</v>
      </c>
      <c r="I259" s="312" t="s">
        <v>309</v>
      </c>
    </row>
    <row r="260" spans="1:9" s="43" customFormat="1" ht="12.75">
      <c r="A260" s="157"/>
      <c r="B260" s="157"/>
      <c r="C260" s="298"/>
      <c r="D260" s="196"/>
      <c r="E260" s="133"/>
      <c r="F260" s="132" t="s">
        <v>3058</v>
      </c>
      <c r="G260" s="133">
        <v>188</v>
      </c>
      <c r="H260" s="133" t="s">
        <v>3060</v>
      </c>
      <c r="I260" s="312"/>
    </row>
    <row r="261" spans="1:9" s="43" customFormat="1" ht="12.75">
      <c r="A261" s="157"/>
      <c r="B261" s="157"/>
      <c r="C261" s="298"/>
      <c r="D261" s="196"/>
      <c r="E261" s="133"/>
      <c r="F261" s="132"/>
      <c r="G261" s="133">
        <v>222</v>
      </c>
      <c r="H261" s="133" t="s">
        <v>3061</v>
      </c>
      <c r="I261" s="312"/>
    </row>
    <row r="262" spans="1:9" s="43" customFormat="1" ht="12.75">
      <c r="A262" s="157"/>
      <c r="B262" s="157"/>
      <c r="C262" s="298"/>
      <c r="D262" s="196"/>
      <c r="E262" s="133"/>
      <c r="F262" s="132"/>
      <c r="G262" s="133">
        <v>228</v>
      </c>
      <c r="H262" s="133" t="s">
        <v>3062</v>
      </c>
      <c r="I262" s="312"/>
    </row>
    <row r="263" spans="1:9" s="43" customFormat="1" ht="12.75">
      <c r="A263" s="268">
        <v>2918</v>
      </c>
      <c r="B263" s="268">
        <v>4600</v>
      </c>
      <c r="C263" s="11">
        <v>43013</v>
      </c>
      <c r="D263" s="82" t="s">
        <v>3063</v>
      </c>
      <c r="E263" s="83" t="s">
        <v>3064</v>
      </c>
      <c r="F263" s="81" t="s">
        <v>431</v>
      </c>
      <c r="G263" s="83">
        <v>2871</v>
      </c>
      <c r="H263" s="83" t="s">
        <v>3065</v>
      </c>
      <c r="I263" s="110" t="s">
        <v>2614</v>
      </c>
    </row>
    <row r="264" spans="1:9" s="43" customFormat="1" ht="12.75">
      <c r="A264" s="268"/>
      <c r="B264" s="268"/>
      <c r="C264" s="11"/>
      <c r="D264" s="82"/>
      <c r="E264" s="83"/>
      <c r="F264" s="81"/>
      <c r="G264" s="83">
        <v>2889</v>
      </c>
      <c r="H264" s="83" t="s">
        <v>3066</v>
      </c>
      <c r="I264" s="110"/>
    </row>
    <row r="265" spans="1:9" s="43" customFormat="1" ht="12.75">
      <c r="A265" s="268"/>
      <c r="B265" s="268"/>
      <c r="C265" s="11"/>
      <c r="D265" s="82"/>
      <c r="E265" s="83"/>
      <c r="F265" s="81"/>
      <c r="G265" s="83">
        <v>2897</v>
      </c>
      <c r="H265" s="83" t="s">
        <v>3067</v>
      </c>
      <c r="I265" s="110"/>
    </row>
    <row r="266" spans="1:9" s="43" customFormat="1" ht="12.75">
      <c r="A266" s="157">
        <v>2919</v>
      </c>
      <c r="B266" s="157">
        <v>4601</v>
      </c>
      <c r="C266" s="298">
        <v>43020</v>
      </c>
      <c r="D266" s="196" t="s">
        <v>1489</v>
      </c>
      <c r="E266" s="133" t="s">
        <v>3068</v>
      </c>
      <c r="F266" s="132" t="s">
        <v>3069</v>
      </c>
      <c r="G266" s="133">
        <v>132</v>
      </c>
      <c r="H266" s="133" t="s">
        <v>3070</v>
      </c>
      <c r="I266" s="312"/>
    </row>
    <row r="267" spans="1:9" s="43" customFormat="1" ht="12.75">
      <c r="A267" s="157"/>
      <c r="B267" s="157"/>
      <c r="C267" s="298"/>
      <c r="D267" s="196"/>
      <c r="E267" s="133"/>
      <c r="F267" s="132"/>
      <c r="G267" s="133">
        <v>144</v>
      </c>
      <c r="H267" s="133" t="s">
        <v>3071</v>
      </c>
      <c r="I267" s="312"/>
    </row>
    <row r="268" spans="1:9" s="43" customFormat="1" ht="12.75">
      <c r="A268" s="157"/>
      <c r="B268" s="157"/>
      <c r="C268" s="298"/>
      <c r="D268" s="196"/>
      <c r="E268" s="133"/>
      <c r="F268" s="132"/>
      <c r="G268" s="133">
        <v>156</v>
      </c>
      <c r="H268" s="133" t="s">
        <v>3072</v>
      </c>
      <c r="I268" s="312"/>
    </row>
    <row r="269" spans="1:9" s="43" customFormat="1" ht="12.75">
      <c r="A269" s="157"/>
      <c r="B269" s="157"/>
      <c r="C269" s="298"/>
      <c r="D269" s="196"/>
      <c r="E269" s="133"/>
      <c r="F269" s="132" t="s">
        <v>137</v>
      </c>
      <c r="G269" s="133">
        <v>2776</v>
      </c>
      <c r="H269" s="133" t="s">
        <v>3073</v>
      </c>
      <c r="I269" s="312"/>
    </row>
    <row r="270" spans="1:9" s="43" customFormat="1" ht="12.75">
      <c r="A270" s="157"/>
      <c r="B270" s="157"/>
      <c r="C270" s="298"/>
      <c r="D270" s="196"/>
      <c r="E270" s="133"/>
      <c r="F270" s="132"/>
      <c r="G270" s="133">
        <v>2782</v>
      </c>
      <c r="H270" s="133" t="s">
        <v>3074</v>
      </c>
      <c r="I270" s="312"/>
    </row>
    <row r="271" spans="1:9" s="43" customFormat="1" ht="12.75">
      <c r="A271" s="268">
        <v>2920</v>
      </c>
      <c r="B271" s="268">
        <v>4602</v>
      </c>
      <c r="C271" s="11">
        <v>43026</v>
      </c>
      <c r="D271" s="82" t="s">
        <v>3075</v>
      </c>
      <c r="E271" s="83" t="s">
        <v>3076</v>
      </c>
      <c r="F271" s="81" t="s">
        <v>371</v>
      </c>
      <c r="G271" s="83">
        <v>2039</v>
      </c>
      <c r="H271" s="83" t="s">
        <v>3077</v>
      </c>
      <c r="I271" s="110" t="s">
        <v>309</v>
      </c>
    </row>
    <row r="272" spans="1:9" s="43" customFormat="1" ht="12.75">
      <c r="A272" s="268"/>
      <c r="B272" s="268"/>
      <c r="C272" s="11"/>
      <c r="D272" s="82"/>
      <c r="E272" s="83"/>
      <c r="F272" s="81"/>
      <c r="G272" s="83">
        <v>2049</v>
      </c>
      <c r="H272" s="83" t="s">
        <v>3078</v>
      </c>
      <c r="I272" s="110"/>
    </row>
    <row r="273" spans="1:9" s="43" customFormat="1" ht="12.75">
      <c r="A273" s="157">
        <v>2921</v>
      </c>
      <c r="B273" s="157">
        <v>4603</v>
      </c>
      <c r="C273" s="298">
        <v>43031</v>
      </c>
      <c r="D273" s="196" t="s">
        <v>3079</v>
      </c>
      <c r="E273" s="133" t="s">
        <v>3080</v>
      </c>
      <c r="F273" s="132" t="s">
        <v>3081</v>
      </c>
      <c r="G273" s="133">
        <v>135</v>
      </c>
      <c r="H273" s="133" t="s">
        <v>3082</v>
      </c>
      <c r="I273" s="312" t="s">
        <v>309</v>
      </c>
    </row>
    <row r="274" spans="1:9" s="43" customFormat="1" ht="12.75">
      <c r="A274" s="157"/>
      <c r="B274" s="157"/>
      <c r="C274" s="298"/>
      <c r="D274" s="196"/>
      <c r="E274" s="133"/>
      <c r="F274" s="132"/>
      <c r="G274" s="133">
        <v>153</v>
      </c>
      <c r="H274" s="133" t="s">
        <v>3083</v>
      </c>
      <c r="I274" s="312"/>
    </row>
    <row r="275" spans="1:9" s="43" customFormat="1" ht="12.75">
      <c r="A275" s="157"/>
      <c r="B275" s="157"/>
      <c r="C275" s="298"/>
      <c r="D275" s="196"/>
      <c r="E275" s="133"/>
      <c r="F275" s="132"/>
      <c r="G275" s="133">
        <v>171</v>
      </c>
      <c r="H275" s="133" t="s">
        <v>3084</v>
      </c>
      <c r="I275" s="312"/>
    </row>
    <row r="276" spans="1:9" s="43" customFormat="1" ht="12.75">
      <c r="A276" s="157"/>
      <c r="B276" s="157"/>
      <c r="C276" s="298"/>
      <c r="D276" s="196"/>
      <c r="E276" s="133"/>
      <c r="F276" s="132" t="s">
        <v>2887</v>
      </c>
      <c r="G276" s="133">
        <v>4330</v>
      </c>
      <c r="H276" s="133" t="s">
        <v>3085</v>
      </c>
      <c r="I276" s="312"/>
    </row>
    <row r="277" spans="1:9" s="43" customFormat="1" ht="12.75">
      <c r="A277" s="157"/>
      <c r="B277" s="157"/>
      <c r="C277" s="298"/>
      <c r="D277" s="196"/>
      <c r="E277" s="133"/>
      <c r="F277" s="132"/>
      <c r="G277" s="133">
        <v>4356</v>
      </c>
      <c r="H277" s="133" t="s">
        <v>3086</v>
      </c>
      <c r="I277" s="312"/>
    </row>
    <row r="278" spans="1:9" s="43" customFormat="1" ht="12.75">
      <c r="A278" s="157"/>
      <c r="B278" s="157"/>
      <c r="C278" s="298"/>
      <c r="D278" s="196"/>
      <c r="E278" s="133"/>
      <c r="F278" s="132"/>
      <c r="G278" s="133">
        <v>4364</v>
      </c>
      <c r="H278" s="133" t="s">
        <v>3087</v>
      </c>
      <c r="I278" s="312"/>
    </row>
    <row r="279" spans="1:9" s="43" customFormat="1" ht="12.75">
      <c r="A279" s="157"/>
      <c r="B279" s="157"/>
      <c r="C279" s="298"/>
      <c r="D279" s="196"/>
      <c r="E279" s="133"/>
      <c r="F279" s="132"/>
      <c r="G279" s="133">
        <v>4384</v>
      </c>
      <c r="H279" s="133" t="s">
        <v>3088</v>
      </c>
      <c r="I279" s="312"/>
    </row>
    <row r="280" spans="1:9" s="43" customFormat="1" ht="12.75">
      <c r="A280" s="157"/>
      <c r="B280" s="157"/>
      <c r="C280" s="298"/>
      <c r="D280" s="196"/>
      <c r="E280" s="133"/>
      <c r="F280" s="132"/>
      <c r="G280" s="133">
        <v>4398</v>
      </c>
      <c r="H280" s="133" t="s">
        <v>3089</v>
      </c>
      <c r="I280" s="312"/>
    </row>
    <row r="281" spans="1:9" s="43" customFormat="1" ht="12.75">
      <c r="A281" s="157"/>
      <c r="B281" s="157"/>
      <c r="C281" s="298"/>
      <c r="D281" s="196"/>
      <c r="E281" s="133"/>
      <c r="F281" s="132" t="s">
        <v>1562</v>
      </c>
      <c r="G281" s="133">
        <v>120</v>
      </c>
      <c r="H281" s="133" t="s">
        <v>3090</v>
      </c>
      <c r="I281" s="312"/>
    </row>
    <row r="282" spans="1:9" s="43" customFormat="1" ht="12.75">
      <c r="A282" s="157"/>
      <c r="B282" s="157"/>
      <c r="C282" s="298"/>
      <c r="D282" s="196"/>
      <c r="E282" s="133"/>
      <c r="F282" s="132"/>
      <c r="G282" s="133">
        <v>136</v>
      </c>
      <c r="H282" s="133" t="s">
        <v>3091</v>
      </c>
      <c r="I282" s="312"/>
    </row>
    <row r="283" spans="1:9" s="43" customFormat="1" ht="12.75">
      <c r="A283" s="157"/>
      <c r="B283" s="157"/>
      <c r="C283" s="298"/>
      <c r="D283" s="196"/>
      <c r="E283" s="133"/>
      <c r="F283" s="132"/>
      <c r="G283" s="133">
        <v>146</v>
      </c>
      <c r="H283" s="133" t="s">
        <v>3092</v>
      </c>
      <c r="I283" s="312"/>
    </row>
    <row r="284" spans="1:9" s="43" customFormat="1" ht="12.75">
      <c r="A284" s="268">
        <v>2922</v>
      </c>
      <c r="B284" s="268">
        <v>4604</v>
      </c>
      <c r="C284" s="11">
        <v>43033</v>
      </c>
      <c r="D284" s="82" t="s">
        <v>3094</v>
      </c>
      <c r="E284" s="83" t="s">
        <v>3095</v>
      </c>
      <c r="F284" s="81" t="s">
        <v>3096</v>
      </c>
      <c r="G284" s="83">
        <v>1670</v>
      </c>
      <c r="H284" s="83" t="s">
        <v>3097</v>
      </c>
      <c r="I284" s="110" t="s">
        <v>3093</v>
      </c>
    </row>
    <row r="285" spans="1:9" s="43" customFormat="1" ht="12.75">
      <c r="A285" s="157">
        <v>2923</v>
      </c>
      <c r="B285" s="157">
        <v>4605</v>
      </c>
      <c r="C285" s="298">
        <v>43038</v>
      </c>
      <c r="D285" s="196" t="s">
        <v>3098</v>
      </c>
      <c r="E285" s="133" t="s">
        <v>3099</v>
      </c>
      <c r="F285" s="132" t="s">
        <v>2990</v>
      </c>
      <c r="G285" s="133">
        <v>1535</v>
      </c>
      <c r="H285" s="133" t="s">
        <v>3100</v>
      </c>
      <c r="I285" s="312" t="s">
        <v>309</v>
      </c>
    </row>
    <row r="286" spans="1:9" s="43" customFormat="1" ht="12.75">
      <c r="A286" s="157"/>
      <c r="B286" s="157"/>
      <c r="C286" s="298"/>
      <c r="D286" s="196"/>
      <c r="E286" s="133"/>
      <c r="F286" s="132" t="s">
        <v>137</v>
      </c>
      <c r="G286" s="133">
        <v>1580</v>
      </c>
      <c r="H286" s="133" t="s">
        <v>3101</v>
      </c>
      <c r="I286" s="312"/>
    </row>
    <row r="287" spans="1:9" s="43" customFormat="1" ht="12.75">
      <c r="A287" s="268">
        <v>2924</v>
      </c>
      <c r="B287" s="268">
        <v>4606</v>
      </c>
      <c r="C287" s="11">
        <v>43038</v>
      </c>
      <c r="D287" s="82" t="s">
        <v>3102</v>
      </c>
      <c r="E287" s="83" t="s">
        <v>3103</v>
      </c>
      <c r="F287" s="81" t="s">
        <v>409</v>
      </c>
      <c r="G287" s="83">
        <v>1313</v>
      </c>
      <c r="H287" s="83" t="s">
        <v>3104</v>
      </c>
      <c r="I287" s="110" t="s">
        <v>2614</v>
      </c>
    </row>
    <row r="288" spans="1:9" s="43" customFormat="1" ht="12.75">
      <c r="A288" s="268"/>
      <c r="B288" s="268"/>
      <c r="C288" s="11"/>
      <c r="D288" s="82"/>
      <c r="E288" s="83"/>
      <c r="F288" s="81" t="s">
        <v>3106</v>
      </c>
      <c r="G288" s="83">
        <v>1910</v>
      </c>
      <c r="H288" s="83" t="s">
        <v>3105</v>
      </c>
      <c r="I288" s="110"/>
    </row>
    <row r="289" spans="1:9" s="43" customFormat="1" ht="12.75">
      <c r="A289" s="157">
        <v>2925</v>
      </c>
      <c r="B289" s="157">
        <v>4607</v>
      </c>
      <c r="C289" s="298">
        <v>43045</v>
      </c>
      <c r="D289" s="196" t="s">
        <v>2612</v>
      </c>
      <c r="E289" s="133" t="s">
        <v>2613</v>
      </c>
      <c r="F289" s="132" t="s">
        <v>2339</v>
      </c>
      <c r="G289" s="133">
        <v>2974</v>
      </c>
      <c r="H289" s="133" t="s">
        <v>2617</v>
      </c>
      <c r="I289" s="312" t="s">
        <v>309</v>
      </c>
    </row>
    <row r="290" spans="1:9" s="43" customFormat="1" ht="12.75">
      <c r="A290" s="157"/>
      <c r="B290" s="157"/>
      <c r="C290" s="298"/>
      <c r="D290" s="196"/>
      <c r="E290" s="133"/>
      <c r="F290" s="132" t="s">
        <v>126</v>
      </c>
      <c r="G290" s="133">
        <v>165</v>
      </c>
      <c r="H290" s="133" t="s">
        <v>3420</v>
      </c>
      <c r="I290" s="312"/>
    </row>
    <row r="291" spans="1:9" s="43" customFormat="1" ht="12.75">
      <c r="A291" s="157"/>
      <c r="B291" s="157"/>
      <c r="C291" s="298"/>
      <c r="D291" s="196"/>
      <c r="E291" s="133"/>
      <c r="F291" s="132"/>
      <c r="G291" s="133">
        <v>143</v>
      </c>
      <c r="H291" s="133" t="s">
        <v>3344</v>
      </c>
      <c r="I291" s="312"/>
    </row>
    <row r="292" spans="1:9" s="43" customFormat="1" ht="12.75">
      <c r="A292" s="268">
        <v>2926</v>
      </c>
      <c r="B292" s="268">
        <v>4608</v>
      </c>
      <c r="C292" s="11">
        <v>43052</v>
      </c>
      <c r="D292" s="82" t="s">
        <v>3345</v>
      </c>
      <c r="E292" s="83" t="s">
        <v>3346</v>
      </c>
      <c r="F292" s="81" t="s">
        <v>467</v>
      </c>
      <c r="G292" s="83">
        <v>2360</v>
      </c>
      <c r="H292" s="83" t="s">
        <v>3347</v>
      </c>
      <c r="I292" s="110" t="s">
        <v>309</v>
      </c>
    </row>
    <row r="293" spans="1:9" s="43" customFormat="1" ht="12.75">
      <c r="A293" s="268"/>
      <c r="B293" s="268"/>
      <c r="C293" s="11"/>
      <c r="D293" s="82"/>
      <c r="E293" s="83"/>
      <c r="F293" s="81"/>
      <c r="G293" s="83">
        <v>2380</v>
      </c>
      <c r="H293" s="83" t="s">
        <v>3348</v>
      </c>
      <c r="I293" s="110"/>
    </row>
    <row r="294" spans="1:9" s="43" customFormat="1" ht="12.75">
      <c r="A294" s="268"/>
      <c r="B294" s="268"/>
      <c r="C294" s="11"/>
      <c r="D294" s="82"/>
      <c r="E294" s="83"/>
      <c r="F294" s="81" t="s">
        <v>204</v>
      </c>
      <c r="G294" s="83">
        <v>1318</v>
      </c>
      <c r="H294" s="83" t="s">
        <v>3349</v>
      </c>
      <c r="I294" s="110"/>
    </row>
    <row r="295" spans="1:9" s="43" customFormat="1" ht="12.75">
      <c r="A295" s="268"/>
      <c r="B295" s="268"/>
      <c r="C295" s="11"/>
      <c r="D295" s="82"/>
      <c r="E295" s="83"/>
      <c r="F295" s="81"/>
      <c r="G295" s="83">
        <v>1330</v>
      </c>
      <c r="H295" s="83" t="s">
        <v>3350</v>
      </c>
      <c r="I295" s="110"/>
    </row>
    <row r="296" spans="1:9" s="43" customFormat="1" ht="12.75">
      <c r="A296" s="268"/>
      <c r="B296" s="268"/>
      <c r="C296" s="11"/>
      <c r="D296" s="82"/>
      <c r="E296" s="83"/>
      <c r="F296" s="81"/>
      <c r="G296" s="83">
        <v>1340</v>
      </c>
      <c r="H296" s="83" t="s">
        <v>3351</v>
      </c>
      <c r="I296" s="110"/>
    </row>
    <row r="297" spans="1:9" s="43" customFormat="1" ht="12.75">
      <c r="A297" s="268"/>
      <c r="B297" s="268"/>
      <c r="C297" s="11"/>
      <c r="D297" s="82"/>
      <c r="E297" s="83"/>
      <c r="F297" s="81"/>
      <c r="G297" s="83">
        <v>1370</v>
      </c>
      <c r="H297" s="83" t="s">
        <v>3352</v>
      </c>
      <c r="I297" s="110"/>
    </row>
    <row r="298" spans="1:9" s="43" customFormat="1" ht="12.75">
      <c r="A298" s="157">
        <v>2927</v>
      </c>
      <c r="B298" s="157">
        <v>4609</v>
      </c>
      <c r="C298" s="298">
        <v>43056</v>
      </c>
      <c r="D298" s="196" t="s">
        <v>3025</v>
      </c>
      <c r="E298" s="133" t="s">
        <v>3353</v>
      </c>
      <c r="F298" s="132" t="s">
        <v>2707</v>
      </c>
      <c r="G298" s="133">
        <v>1430</v>
      </c>
      <c r="H298" s="133" t="s">
        <v>3354</v>
      </c>
      <c r="I298" s="312" t="s">
        <v>309</v>
      </c>
    </row>
    <row r="299" spans="1:9" s="43" customFormat="1" ht="12.75">
      <c r="A299" s="157"/>
      <c r="B299" s="157"/>
      <c r="C299" s="298"/>
      <c r="D299" s="196"/>
      <c r="E299" s="133"/>
      <c r="F299" s="132"/>
      <c r="G299" s="133">
        <v>1432</v>
      </c>
      <c r="H299" s="133" t="s">
        <v>3355</v>
      </c>
      <c r="I299" s="312"/>
    </row>
    <row r="300" spans="1:9" s="43" customFormat="1" ht="12.75">
      <c r="A300" s="157"/>
      <c r="B300" s="157"/>
      <c r="C300" s="298"/>
      <c r="D300" s="196"/>
      <c r="E300" s="133"/>
      <c r="F300" s="132"/>
      <c r="G300" s="133">
        <v>1452</v>
      </c>
      <c r="H300" s="133" t="s">
        <v>3356</v>
      </c>
      <c r="I300" s="312"/>
    </row>
    <row r="301" spans="1:9" s="43" customFormat="1" ht="12.75">
      <c r="A301" s="268">
        <v>2928</v>
      </c>
      <c r="B301" s="268">
        <v>4610</v>
      </c>
      <c r="C301" s="11">
        <v>43059</v>
      </c>
      <c r="D301" s="82" t="s">
        <v>3357</v>
      </c>
      <c r="E301" s="83" t="s">
        <v>3358</v>
      </c>
      <c r="F301" s="81" t="s">
        <v>3359</v>
      </c>
      <c r="G301" s="83">
        <v>3330</v>
      </c>
      <c r="H301" s="83" t="s">
        <v>3360</v>
      </c>
      <c r="I301" s="110" t="s">
        <v>309</v>
      </c>
    </row>
    <row r="302" spans="1:9" s="43" customFormat="1" ht="12.75">
      <c r="A302" s="268"/>
      <c r="B302" s="268"/>
      <c r="C302" s="11"/>
      <c r="D302" s="82"/>
      <c r="E302" s="83"/>
      <c r="F302" s="81" t="s">
        <v>3364</v>
      </c>
      <c r="G302" s="83">
        <v>700</v>
      </c>
      <c r="H302" s="83" t="s">
        <v>3361</v>
      </c>
      <c r="I302" s="110"/>
    </row>
    <row r="303" spans="1:9" s="43" customFormat="1" ht="12.75">
      <c r="A303" s="268"/>
      <c r="B303" s="268"/>
      <c r="C303" s="11"/>
      <c r="D303" s="82"/>
      <c r="E303" s="83"/>
      <c r="F303" s="81"/>
      <c r="G303" s="83">
        <v>728</v>
      </c>
      <c r="H303" s="83" t="s">
        <v>3362</v>
      </c>
      <c r="I303" s="110"/>
    </row>
    <row r="304" spans="1:9" s="43" customFormat="1" ht="12.75">
      <c r="A304" s="268"/>
      <c r="B304" s="268"/>
      <c r="C304" s="11"/>
      <c r="D304" s="82"/>
      <c r="E304" s="83"/>
      <c r="F304" s="81"/>
      <c r="G304" s="83">
        <v>740</v>
      </c>
      <c r="H304" s="83" t="s">
        <v>3363</v>
      </c>
      <c r="I304" s="110"/>
    </row>
    <row r="305" spans="1:9" s="43" customFormat="1" ht="12.75">
      <c r="A305" s="157">
        <v>2929</v>
      </c>
      <c r="B305" s="157">
        <v>4611</v>
      </c>
      <c r="C305" s="298">
        <v>43062</v>
      </c>
      <c r="D305" s="196" t="s">
        <v>3365</v>
      </c>
      <c r="E305" s="133" t="s">
        <v>3366</v>
      </c>
      <c r="F305" s="132" t="s">
        <v>204</v>
      </c>
      <c r="G305" s="133">
        <v>2899</v>
      </c>
      <c r="H305" s="133" t="s">
        <v>3367</v>
      </c>
      <c r="I305" s="312" t="s">
        <v>309</v>
      </c>
    </row>
    <row r="306" spans="1:9" s="43" customFormat="1" ht="12.75">
      <c r="A306" s="157"/>
      <c r="B306" s="157"/>
      <c r="C306" s="298"/>
      <c r="D306" s="196"/>
      <c r="E306" s="133"/>
      <c r="F306" s="132"/>
      <c r="G306" s="133">
        <v>2907</v>
      </c>
      <c r="H306" s="133" t="s">
        <v>3368</v>
      </c>
      <c r="I306" s="312"/>
    </row>
    <row r="307" spans="1:9" s="43" customFormat="1" ht="12.75">
      <c r="A307" s="157"/>
      <c r="B307" s="157"/>
      <c r="C307" s="298"/>
      <c r="D307" s="196"/>
      <c r="E307" s="133"/>
      <c r="F307" s="132"/>
      <c r="G307" s="133">
        <v>2921</v>
      </c>
      <c r="H307" s="133" t="s">
        <v>3369</v>
      </c>
      <c r="I307" s="312"/>
    </row>
    <row r="308" spans="1:9" s="43" customFormat="1" ht="12.75">
      <c r="A308" s="268">
        <v>2930</v>
      </c>
      <c r="B308" s="268">
        <v>4612</v>
      </c>
      <c r="C308" s="11">
        <v>43067</v>
      </c>
      <c r="D308" s="82" t="s">
        <v>3600</v>
      </c>
      <c r="E308" s="83" t="s">
        <v>3601</v>
      </c>
      <c r="F308" s="81" t="s">
        <v>2339</v>
      </c>
      <c r="G308" s="263">
        <v>3826</v>
      </c>
      <c r="H308" s="83" t="s">
        <v>3602</v>
      </c>
      <c r="I308" s="81" t="s">
        <v>309</v>
      </c>
    </row>
    <row r="309" spans="1:9" s="43" customFormat="1" ht="12.75">
      <c r="A309" s="268"/>
      <c r="B309" s="268"/>
      <c r="C309" s="268"/>
      <c r="D309" s="12"/>
      <c r="E309" s="263"/>
      <c r="F309" s="81" t="s">
        <v>1010</v>
      </c>
      <c r="G309" s="263">
        <v>120</v>
      </c>
      <c r="H309" s="83" t="s">
        <v>3603</v>
      </c>
      <c r="I309" s="279"/>
    </row>
    <row r="310" spans="1:9" s="43" customFormat="1" ht="12.75">
      <c r="A310" s="268"/>
      <c r="B310" s="268"/>
      <c r="C310" s="268"/>
      <c r="D310" s="12"/>
      <c r="E310" s="263"/>
      <c r="F310" s="279"/>
      <c r="G310" s="263">
        <v>130</v>
      </c>
      <c r="H310" s="83" t="s">
        <v>3604</v>
      </c>
      <c r="I310" s="279"/>
    </row>
    <row r="311" spans="1:9" s="43" customFormat="1" ht="12.75">
      <c r="A311" s="157">
        <v>2931</v>
      </c>
      <c r="B311" s="157">
        <v>4613</v>
      </c>
      <c r="C311" s="298">
        <v>43074</v>
      </c>
      <c r="D311" s="196" t="s">
        <v>3605</v>
      </c>
      <c r="E311" s="133" t="s">
        <v>3606</v>
      </c>
      <c r="F311" s="132" t="s">
        <v>3364</v>
      </c>
      <c r="G311" s="168">
        <v>791</v>
      </c>
      <c r="H311" s="133" t="s">
        <v>3609</v>
      </c>
      <c r="I311" s="132" t="s">
        <v>309</v>
      </c>
    </row>
    <row r="312" spans="1:9" s="43" customFormat="1" ht="12.75">
      <c r="A312" s="157"/>
      <c r="B312" s="157"/>
      <c r="C312" s="157"/>
      <c r="D312" s="199"/>
      <c r="E312" s="168"/>
      <c r="F312" s="200"/>
      <c r="G312" s="168">
        <v>795</v>
      </c>
      <c r="H312" s="133" t="s">
        <v>3610</v>
      </c>
      <c r="I312" s="200"/>
    </row>
    <row r="313" spans="1:9" s="43" customFormat="1" ht="12.75">
      <c r="A313" s="157"/>
      <c r="B313" s="157"/>
      <c r="C313" s="157"/>
      <c r="D313" s="199"/>
      <c r="E313" s="168"/>
      <c r="F313" s="132" t="s">
        <v>904</v>
      </c>
      <c r="G313" s="168">
        <v>3309</v>
      </c>
      <c r="H313" s="133" t="s">
        <v>3611</v>
      </c>
      <c r="I313" s="200"/>
    </row>
    <row r="314" spans="1:9" s="43" customFormat="1" ht="12.75">
      <c r="A314" s="157"/>
      <c r="B314" s="157"/>
      <c r="C314" s="157"/>
      <c r="D314" s="199"/>
      <c r="E314" s="168"/>
      <c r="F314" s="200"/>
      <c r="G314" s="168">
        <v>3355</v>
      </c>
      <c r="H314" s="133" t="s">
        <v>3612</v>
      </c>
      <c r="I314" s="200"/>
    </row>
    <row r="315" spans="1:9" s="43" customFormat="1" ht="12.75">
      <c r="A315" s="157"/>
      <c r="B315" s="157"/>
      <c r="C315" s="157"/>
      <c r="D315" s="199"/>
      <c r="E315" s="168"/>
      <c r="F315" s="200"/>
      <c r="G315" s="168">
        <v>3371</v>
      </c>
      <c r="H315" s="133" t="s">
        <v>3613</v>
      </c>
      <c r="I315" s="200"/>
    </row>
    <row r="316" spans="1:9" s="43" customFormat="1" ht="12.75">
      <c r="A316" s="157"/>
      <c r="B316" s="157"/>
      <c r="C316" s="157"/>
      <c r="D316" s="199"/>
      <c r="E316" s="168"/>
      <c r="F316" s="200"/>
      <c r="G316" s="133" t="s">
        <v>3607</v>
      </c>
      <c r="H316" s="133" t="s">
        <v>3614</v>
      </c>
      <c r="I316" s="200"/>
    </row>
    <row r="317" spans="1:9" s="43" customFormat="1" ht="12.75">
      <c r="A317" s="157"/>
      <c r="B317" s="157"/>
      <c r="C317" s="157"/>
      <c r="D317" s="199"/>
      <c r="E317" s="168"/>
      <c r="F317" s="200"/>
      <c r="G317" s="133" t="s">
        <v>3608</v>
      </c>
      <c r="H317" s="133" t="s">
        <v>3615</v>
      </c>
      <c r="I317" s="200"/>
    </row>
    <row r="318" spans="1:9" s="43" customFormat="1" ht="12.75">
      <c r="A318" s="268">
        <v>2932</v>
      </c>
      <c r="B318" s="268">
        <v>4614</v>
      </c>
      <c r="C318" s="11">
        <v>43075</v>
      </c>
      <c r="D318" s="82" t="s">
        <v>3616</v>
      </c>
      <c r="E318" s="83" t="s">
        <v>3617</v>
      </c>
      <c r="F318" s="81" t="s">
        <v>409</v>
      </c>
      <c r="G318" s="263">
        <v>1315</v>
      </c>
      <c r="H318" s="83" t="s">
        <v>3620</v>
      </c>
      <c r="I318" s="81" t="s">
        <v>309</v>
      </c>
    </row>
    <row r="319" spans="1:9" s="43" customFormat="1" ht="12.75">
      <c r="A319" s="268"/>
      <c r="B319" s="268"/>
      <c r="C319" s="268"/>
      <c r="D319" s="12"/>
      <c r="E319" s="263"/>
      <c r="F319" s="81" t="s">
        <v>3618</v>
      </c>
      <c r="G319" s="263">
        <v>1958</v>
      </c>
      <c r="H319" s="83" t="s">
        <v>3621</v>
      </c>
      <c r="I319" s="279"/>
    </row>
    <row r="320" spans="1:9" s="43" customFormat="1" ht="12.75">
      <c r="A320" s="268"/>
      <c r="B320" s="268"/>
      <c r="C320" s="268"/>
      <c r="D320" s="12"/>
      <c r="E320" s="263"/>
      <c r="F320" s="279"/>
      <c r="G320" s="263">
        <v>2010</v>
      </c>
      <c r="H320" s="83" t="s">
        <v>3622</v>
      </c>
      <c r="I320" s="279"/>
    </row>
    <row r="321" spans="1:9" s="43" customFormat="1" ht="12.75">
      <c r="A321" s="268"/>
      <c r="B321" s="268"/>
      <c r="C321" s="268"/>
      <c r="D321" s="12"/>
      <c r="E321" s="263"/>
      <c r="F321" s="81" t="s">
        <v>3619</v>
      </c>
      <c r="G321" s="263">
        <v>1410</v>
      </c>
      <c r="H321" s="83" t="s">
        <v>3623</v>
      </c>
      <c r="I321" s="279"/>
    </row>
    <row r="322" spans="1:9" s="43" customFormat="1" ht="12.75">
      <c r="A322" s="157">
        <v>2933</v>
      </c>
      <c r="B322" s="157">
        <v>4615</v>
      </c>
      <c r="C322" s="298">
        <v>43084</v>
      </c>
      <c r="D322" s="196" t="s">
        <v>3624</v>
      </c>
      <c r="E322" s="133" t="s">
        <v>3627</v>
      </c>
      <c r="F322" s="132" t="s">
        <v>1083</v>
      </c>
      <c r="G322" s="168">
        <v>444</v>
      </c>
      <c r="H322" s="133" t="s">
        <v>3630</v>
      </c>
      <c r="I322" s="132" t="s">
        <v>309</v>
      </c>
    </row>
    <row r="323" spans="1:9" s="43" customFormat="1" ht="12.75">
      <c r="A323" s="157"/>
      <c r="B323" s="157"/>
      <c r="C323" s="157"/>
      <c r="D323" s="196" t="s">
        <v>3625</v>
      </c>
      <c r="E323" s="133" t="s">
        <v>3628</v>
      </c>
      <c r="F323" s="200"/>
      <c r="G323" s="168"/>
      <c r="H323" s="168"/>
      <c r="I323" s="200"/>
    </row>
    <row r="324" spans="1:9" s="43" customFormat="1" ht="12.75">
      <c r="A324" s="157"/>
      <c r="B324" s="157"/>
      <c r="C324" s="157"/>
      <c r="D324" s="196" t="s">
        <v>3626</v>
      </c>
      <c r="E324" s="133" t="s">
        <v>3629</v>
      </c>
      <c r="F324" s="200"/>
      <c r="G324" s="168"/>
      <c r="H324" s="168"/>
      <c r="I324" s="200"/>
    </row>
    <row r="325" spans="1:9" s="43" customFormat="1" ht="12.75">
      <c r="A325" s="40"/>
      <c r="B325" s="40"/>
      <c r="C325" s="40"/>
      <c r="D325" s="1"/>
      <c r="E325" s="39"/>
      <c r="F325" s="66"/>
      <c r="G325" s="39"/>
      <c r="H325" s="39"/>
      <c r="I325" s="1"/>
    </row>
    <row r="326" spans="1:9" s="43" customFormat="1" ht="12.75">
      <c r="A326" s="40"/>
      <c r="B326" s="40"/>
      <c r="C326" s="40"/>
      <c r="D326" s="1"/>
      <c r="E326" s="39"/>
      <c r="F326" s="66"/>
      <c r="G326" s="39"/>
      <c r="H326" s="39"/>
      <c r="I326" s="1"/>
    </row>
    <row r="327" spans="1:9" s="43" customFormat="1" ht="12.75">
      <c r="A327" s="40"/>
      <c r="B327" s="40"/>
      <c r="C327" s="40"/>
      <c r="D327" s="1"/>
      <c r="E327" s="39"/>
      <c r="F327" s="66"/>
      <c r="G327" s="39"/>
      <c r="H327" s="39"/>
      <c r="I327" s="1"/>
    </row>
    <row r="328" spans="1:9" s="43" customFormat="1" ht="12.75">
      <c r="A328" s="40"/>
      <c r="B328" s="40"/>
      <c r="C328" s="40"/>
      <c r="D328" s="1"/>
      <c r="E328" s="39"/>
      <c r="F328" s="66"/>
      <c r="G328" s="39"/>
      <c r="H328" s="39"/>
      <c r="I328" s="1"/>
    </row>
    <row r="329" spans="1:9" s="43" customFormat="1" ht="12.75">
      <c r="A329" s="40"/>
      <c r="B329" s="40"/>
      <c r="C329" s="40"/>
      <c r="D329" s="1"/>
      <c r="E329" s="39"/>
      <c r="F329" s="66"/>
      <c r="G329" s="39"/>
      <c r="H329" s="39"/>
      <c r="I329" s="1"/>
    </row>
    <row r="330" spans="1:9" s="43" customFormat="1" ht="12.75">
      <c r="A330" s="40"/>
      <c r="B330" s="40"/>
      <c r="C330" s="40"/>
      <c r="D330" s="1"/>
      <c r="E330" s="39"/>
      <c r="F330" s="66"/>
      <c r="G330" s="39"/>
      <c r="H330" s="39"/>
      <c r="I330" s="1"/>
    </row>
    <row r="331" spans="1:9" s="43" customFormat="1" ht="12.75">
      <c r="A331" s="40"/>
      <c r="B331" s="40"/>
      <c r="C331" s="40"/>
      <c r="D331" s="1"/>
      <c r="E331" s="39"/>
      <c r="F331" s="66"/>
      <c r="G331" s="39"/>
      <c r="H331" s="39"/>
      <c r="I331" s="1"/>
    </row>
    <row r="332" spans="1:9" s="43" customFormat="1" ht="12.75">
      <c r="A332" s="40"/>
      <c r="B332" s="40"/>
      <c r="C332" s="40"/>
      <c r="D332" s="1"/>
      <c r="E332" s="39"/>
      <c r="F332" s="66"/>
      <c r="G332" s="39"/>
      <c r="H332" s="39"/>
      <c r="I332" s="1"/>
    </row>
    <row r="333" spans="1:9" s="43" customFormat="1" ht="12.75">
      <c r="A333" s="40"/>
      <c r="B333" s="40"/>
      <c r="C333" s="40"/>
      <c r="D333" s="1"/>
      <c r="E333" s="39"/>
      <c r="F333" s="66"/>
      <c r="G333" s="39"/>
      <c r="H333" s="39"/>
      <c r="I333" s="1"/>
    </row>
    <row r="334" spans="1:9" s="43" customFormat="1" ht="12.75">
      <c r="A334" s="40"/>
      <c r="B334" s="40"/>
      <c r="C334" s="40"/>
      <c r="D334" s="1"/>
      <c r="E334" s="39"/>
      <c r="F334" s="66"/>
      <c r="G334" s="39"/>
      <c r="H334" s="39"/>
      <c r="I334" s="1"/>
    </row>
    <row r="335" spans="1:9" s="43" customFormat="1" ht="12.75">
      <c r="A335" s="40"/>
      <c r="B335" s="40"/>
      <c r="C335" s="40"/>
      <c r="D335" s="1"/>
      <c r="E335" s="39"/>
      <c r="F335" s="66"/>
      <c r="G335" s="39"/>
      <c r="H335" s="39"/>
      <c r="I335" s="1"/>
    </row>
    <row r="336" spans="1:9" s="43" customFormat="1" ht="12.75">
      <c r="A336" s="40"/>
      <c r="B336" s="40"/>
      <c r="C336" s="40"/>
      <c r="D336" s="1"/>
      <c r="E336" s="39"/>
      <c r="F336" s="66"/>
      <c r="G336" s="39"/>
      <c r="H336" s="39"/>
      <c r="I336" s="1"/>
    </row>
    <row r="337" spans="1:9" s="43" customFormat="1" ht="12.75">
      <c r="A337" s="40"/>
      <c r="B337" s="40"/>
      <c r="C337" s="40"/>
      <c r="D337" s="1"/>
      <c r="E337" s="39"/>
      <c r="F337" s="66"/>
      <c r="G337" s="39"/>
      <c r="H337" s="39"/>
      <c r="I337" s="1"/>
    </row>
    <row r="338" spans="1:9" s="43" customFormat="1" ht="12.75">
      <c r="A338" s="40"/>
      <c r="B338" s="40"/>
      <c r="C338" s="40"/>
      <c r="D338" s="1"/>
      <c r="E338" s="39"/>
      <c r="F338" s="66"/>
      <c r="G338" s="39"/>
      <c r="H338" s="39"/>
      <c r="I338" s="1"/>
    </row>
    <row r="339" spans="1:9" s="43" customFormat="1" ht="12.75">
      <c r="A339" s="40"/>
      <c r="B339" s="40"/>
      <c r="C339" s="40"/>
      <c r="D339" s="1"/>
      <c r="E339" s="39"/>
      <c r="F339" s="66"/>
      <c r="G339" s="39"/>
      <c r="H339" s="39"/>
      <c r="I339" s="1"/>
    </row>
    <row r="340" spans="1:9" s="43" customFormat="1" ht="12.75">
      <c r="A340" s="40"/>
      <c r="B340" s="40"/>
      <c r="C340" s="40"/>
      <c r="D340" s="1"/>
      <c r="E340" s="39"/>
      <c r="F340" s="66"/>
      <c r="G340" s="39"/>
      <c r="H340" s="39"/>
      <c r="I340" s="1"/>
    </row>
    <row r="341" spans="1:9" s="43" customFormat="1" ht="12.75">
      <c r="A341" s="40"/>
      <c r="B341" s="40"/>
      <c r="C341" s="40"/>
      <c r="D341" s="1"/>
      <c r="E341" s="39"/>
      <c r="F341" s="66"/>
      <c r="G341" s="39"/>
      <c r="H341" s="39"/>
      <c r="I341" s="1"/>
    </row>
    <row r="342" spans="1:9" s="43" customFormat="1" ht="12.75">
      <c r="A342" s="40"/>
      <c r="B342" s="40"/>
      <c r="C342" s="40"/>
      <c r="D342" s="1"/>
      <c r="E342" s="39"/>
      <c r="F342" s="66"/>
      <c r="G342" s="39"/>
      <c r="H342" s="39"/>
      <c r="I342" s="1"/>
    </row>
    <row r="343" spans="1:9" s="43" customFormat="1" ht="12.75">
      <c r="A343" s="40"/>
      <c r="B343" s="40"/>
      <c r="C343" s="40"/>
      <c r="D343" s="1"/>
      <c r="E343" s="39"/>
      <c r="F343" s="66"/>
      <c r="G343" s="39"/>
      <c r="H343" s="39"/>
      <c r="I343" s="1"/>
    </row>
    <row r="344" spans="1:9" s="43" customFormat="1" ht="12.75">
      <c r="A344" s="40"/>
      <c r="B344" s="40"/>
      <c r="C344" s="40"/>
      <c r="D344" s="1"/>
      <c r="E344" s="39"/>
      <c r="F344" s="66"/>
      <c r="G344" s="39"/>
      <c r="H344" s="39"/>
      <c r="I344" s="1"/>
    </row>
    <row r="345" spans="1:9" s="43" customFormat="1" ht="12.75">
      <c r="A345" s="40"/>
      <c r="B345" s="40"/>
      <c r="C345" s="40"/>
      <c r="D345" s="1"/>
      <c r="E345" s="39"/>
      <c r="F345" s="66"/>
      <c r="G345" s="39"/>
      <c r="H345" s="39"/>
      <c r="I345" s="1"/>
    </row>
    <row r="346" spans="1:9" s="43" customFormat="1" ht="12.75">
      <c r="A346" s="40"/>
      <c r="B346" s="40"/>
      <c r="C346" s="40"/>
      <c r="D346" s="1"/>
      <c r="E346" s="39"/>
      <c r="F346" s="66"/>
      <c r="G346" s="39"/>
      <c r="H346" s="39"/>
      <c r="I346" s="1"/>
    </row>
    <row r="347" spans="1:9" s="43" customFormat="1" ht="12.75">
      <c r="A347" s="40"/>
      <c r="B347" s="40"/>
      <c r="C347" s="40"/>
      <c r="D347" s="1"/>
      <c r="E347" s="39"/>
      <c r="F347" s="66"/>
      <c r="G347" s="39"/>
      <c r="H347" s="39"/>
      <c r="I347" s="1"/>
    </row>
    <row r="348" spans="1:9" s="43" customFormat="1" ht="12.75">
      <c r="A348" s="40"/>
      <c r="B348" s="40"/>
      <c r="C348" s="40"/>
      <c r="D348" s="1"/>
      <c r="E348" s="39"/>
      <c r="F348" s="66"/>
      <c r="G348" s="39"/>
      <c r="H348" s="39"/>
      <c r="I348" s="1"/>
    </row>
    <row r="349" spans="1:9" s="43" customFormat="1" ht="12.75">
      <c r="A349" s="40"/>
      <c r="B349" s="40"/>
      <c r="C349" s="40"/>
      <c r="D349" s="1"/>
      <c r="E349" s="39"/>
      <c r="F349" s="66"/>
      <c r="G349" s="39"/>
      <c r="H349" s="39"/>
      <c r="I349" s="1"/>
    </row>
    <row r="350" spans="1:9" s="43" customFormat="1" ht="12.75">
      <c r="A350" s="40"/>
      <c r="B350" s="40"/>
      <c r="C350" s="40"/>
      <c r="D350" s="1"/>
      <c r="E350" s="39"/>
      <c r="F350" s="66"/>
      <c r="G350" s="39"/>
      <c r="H350" s="39"/>
      <c r="I350" s="1"/>
    </row>
    <row r="351" spans="1:9" s="43" customFormat="1" ht="12.75">
      <c r="A351" s="40"/>
      <c r="B351" s="40"/>
      <c r="C351" s="40"/>
      <c r="D351" s="1"/>
      <c r="E351" s="39"/>
      <c r="F351" s="66"/>
      <c r="G351" s="39"/>
      <c r="H351" s="39"/>
      <c r="I351" s="1"/>
    </row>
    <row r="352" spans="1:9" s="43" customFormat="1" ht="12.75">
      <c r="A352" s="40"/>
      <c r="B352" s="40"/>
      <c r="C352" s="40"/>
      <c r="D352" s="1"/>
      <c r="E352" s="39"/>
      <c r="F352" s="66"/>
      <c r="G352" s="39"/>
      <c r="H352" s="39"/>
      <c r="I352" s="1"/>
    </row>
    <row r="353" spans="1:9" s="43" customFormat="1" ht="12.75">
      <c r="A353" s="40"/>
      <c r="B353" s="40"/>
      <c r="C353" s="40"/>
      <c r="D353" s="1"/>
      <c r="E353" s="39"/>
      <c r="F353" s="66"/>
      <c r="G353" s="39"/>
      <c r="H353" s="39"/>
      <c r="I353" s="1"/>
    </row>
    <row r="354" spans="1:9" s="43" customFormat="1" ht="12.75">
      <c r="A354" s="40"/>
      <c r="B354" s="40"/>
      <c r="C354" s="40"/>
      <c r="D354" s="1"/>
      <c r="E354" s="39"/>
      <c r="F354" s="66"/>
      <c r="G354" s="39"/>
      <c r="H354" s="39"/>
      <c r="I354" s="1"/>
    </row>
    <row r="355" spans="1:9" s="43" customFormat="1" ht="12.75">
      <c r="A355" s="40"/>
      <c r="B355" s="40"/>
      <c r="C355" s="40"/>
      <c r="D355" s="1"/>
      <c r="E355" s="39"/>
      <c r="F355" s="66"/>
      <c r="G355" s="39"/>
      <c r="H355" s="39"/>
      <c r="I355" s="1"/>
    </row>
    <row r="356" spans="1:9" s="43" customFormat="1" ht="12.75">
      <c r="A356" s="40"/>
      <c r="B356" s="40"/>
      <c r="C356" s="40"/>
      <c r="D356" s="1"/>
      <c r="E356" s="39"/>
      <c r="F356" s="66"/>
      <c r="G356" s="39"/>
      <c r="H356" s="39"/>
      <c r="I356" s="1"/>
    </row>
    <row r="357" spans="1:9" s="43" customFormat="1" ht="12.75">
      <c r="A357" s="40"/>
      <c r="B357" s="40"/>
      <c r="C357" s="40"/>
      <c r="D357" s="1"/>
      <c r="E357" s="39"/>
      <c r="F357" s="66"/>
      <c r="G357" s="39"/>
      <c r="H357" s="39"/>
      <c r="I357" s="1"/>
    </row>
    <row r="358" spans="1:9" s="43" customFormat="1" ht="12.75">
      <c r="A358" s="40"/>
      <c r="B358" s="40"/>
      <c r="C358" s="40"/>
      <c r="D358" s="1"/>
      <c r="E358" s="39"/>
      <c r="F358" s="66"/>
      <c r="G358" s="39"/>
      <c r="H358" s="39"/>
      <c r="I358" s="1"/>
    </row>
    <row r="359" spans="1:9" s="43" customFormat="1" ht="12.75">
      <c r="A359" s="40"/>
      <c r="B359" s="40"/>
      <c r="C359" s="40"/>
      <c r="D359" s="1"/>
      <c r="E359" s="39"/>
      <c r="F359" s="66"/>
      <c r="G359" s="39"/>
      <c r="H359" s="39"/>
      <c r="I359" s="1"/>
    </row>
    <row r="360" spans="1:9" s="43" customFormat="1" ht="12.75">
      <c r="A360" s="40"/>
      <c r="B360" s="40"/>
      <c r="C360" s="40"/>
      <c r="D360" s="1"/>
      <c r="E360" s="39"/>
      <c r="F360" s="66"/>
      <c r="G360" s="39"/>
      <c r="H360" s="39"/>
      <c r="I360" s="1"/>
    </row>
    <row r="361" spans="1:9" s="43" customFormat="1" ht="12.75">
      <c r="A361" s="40"/>
      <c r="B361" s="40"/>
      <c r="C361" s="40"/>
      <c r="D361" s="1"/>
      <c r="E361" s="39"/>
      <c r="F361" s="66"/>
      <c r="G361" s="39"/>
      <c r="H361" s="39"/>
      <c r="I361" s="1"/>
    </row>
    <row r="362" spans="1:9" s="43" customFormat="1" ht="12.75">
      <c r="A362" s="40"/>
      <c r="B362" s="40"/>
      <c r="C362" s="40"/>
      <c r="D362" s="1"/>
      <c r="E362" s="39"/>
      <c r="F362" s="66"/>
      <c r="G362" s="39"/>
      <c r="H362" s="39"/>
      <c r="I362" s="1"/>
    </row>
    <row r="363" spans="1:9" s="43" customFormat="1" ht="12.75">
      <c r="A363" s="40"/>
      <c r="B363" s="40"/>
      <c r="C363" s="40"/>
      <c r="D363" s="1"/>
      <c r="E363" s="39"/>
      <c r="F363" s="66"/>
      <c r="G363" s="39"/>
      <c r="H363" s="39"/>
      <c r="I363" s="1"/>
    </row>
    <row r="364" spans="1:9" s="43" customFormat="1" ht="12.75">
      <c r="A364" s="40"/>
      <c r="B364" s="40"/>
      <c r="C364" s="40"/>
      <c r="D364" s="1"/>
      <c r="E364" s="39"/>
      <c r="F364" s="66"/>
      <c r="G364" s="39"/>
      <c r="H364" s="39"/>
      <c r="I364" s="1"/>
    </row>
    <row r="365" spans="1:9" s="43" customFormat="1" ht="12.75">
      <c r="A365" s="40"/>
      <c r="B365" s="40"/>
      <c r="C365" s="40"/>
      <c r="D365" s="1"/>
      <c r="E365" s="39"/>
      <c r="F365" s="66"/>
      <c r="G365" s="39"/>
      <c r="H365" s="39"/>
      <c r="I365" s="1"/>
    </row>
    <row r="366" spans="1:9" s="43" customFormat="1" ht="12.75">
      <c r="A366" s="40"/>
      <c r="B366" s="40"/>
      <c r="C366" s="40"/>
      <c r="D366" s="1"/>
      <c r="E366" s="39"/>
      <c r="F366" s="66"/>
      <c r="G366" s="39"/>
      <c r="H366" s="39"/>
      <c r="I366" s="1"/>
    </row>
    <row r="367" spans="1:9" s="43" customFormat="1" ht="12.75">
      <c r="A367" s="40"/>
      <c r="B367" s="40"/>
      <c r="C367" s="40"/>
      <c r="D367" s="1"/>
      <c r="E367" s="39"/>
      <c r="F367" s="66"/>
      <c r="G367" s="39"/>
      <c r="H367" s="39"/>
      <c r="I367" s="1"/>
    </row>
    <row r="368" spans="1:9" s="43" customFormat="1" ht="12.75">
      <c r="A368" s="40"/>
      <c r="B368" s="40"/>
      <c r="C368" s="40"/>
      <c r="D368" s="1"/>
      <c r="E368" s="39"/>
      <c r="F368" s="66"/>
      <c r="G368" s="39"/>
      <c r="H368" s="39"/>
      <c r="I368" s="1"/>
    </row>
    <row r="369" spans="1:9" s="43" customFormat="1" ht="12.75">
      <c r="A369" s="40"/>
      <c r="B369" s="40"/>
      <c r="C369" s="40"/>
      <c r="D369" s="1"/>
      <c r="E369" s="39"/>
      <c r="F369" s="66"/>
      <c r="G369" s="39"/>
      <c r="H369" s="39"/>
      <c r="I369" s="1"/>
    </row>
    <row r="370" spans="1:9" s="43" customFormat="1" ht="12.75">
      <c r="A370" s="40"/>
      <c r="B370" s="40"/>
      <c r="C370" s="40"/>
      <c r="D370" s="1"/>
      <c r="E370" s="39"/>
      <c r="F370" s="66"/>
      <c r="G370" s="39"/>
      <c r="H370" s="39"/>
      <c r="I370" s="1"/>
    </row>
    <row r="371" spans="1:9" s="43" customFormat="1" ht="12.75">
      <c r="A371" s="40"/>
      <c r="B371" s="40"/>
      <c r="C371" s="40"/>
      <c r="D371" s="1"/>
      <c r="E371" s="39"/>
      <c r="F371" s="66"/>
      <c r="G371" s="39"/>
      <c r="H371" s="39"/>
      <c r="I371" s="1"/>
    </row>
    <row r="372" spans="1:9" s="43" customFormat="1" ht="12.75">
      <c r="A372" s="40"/>
      <c r="B372" s="40"/>
      <c r="C372" s="40"/>
      <c r="D372" s="1"/>
      <c r="E372" s="39"/>
      <c r="F372" s="66"/>
      <c r="G372" s="39"/>
      <c r="H372" s="39"/>
      <c r="I372" s="1"/>
    </row>
    <row r="373" spans="1:9" s="43" customFormat="1" ht="12.75">
      <c r="A373" s="40"/>
      <c r="B373" s="40"/>
      <c r="C373" s="40"/>
      <c r="D373" s="1"/>
      <c r="E373" s="39"/>
      <c r="F373" s="66"/>
      <c r="G373" s="39"/>
      <c r="H373" s="39"/>
      <c r="I373" s="1"/>
    </row>
    <row r="374" spans="1:9" s="43" customFormat="1" ht="12.75">
      <c r="A374" s="40"/>
      <c r="B374" s="40"/>
      <c r="C374" s="40"/>
      <c r="D374" s="1"/>
      <c r="E374" s="39"/>
      <c r="F374" s="66"/>
      <c r="G374" s="39"/>
      <c r="H374" s="39"/>
      <c r="I374" s="1"/>
    </row>
    <row r="375" spans="1:9" s="43" customFormat="1" ht="12.75">
      <c r="A375" s="40"/>
      <c r="B375" s="40"/>
      <c r="C375" s="40"/>
      <c r="D375" s="1"/>
      <c r="E375" s="39"/>
      <c r="F375" s="66"/>
      <c r="G375" s="39"/>
      <c r="H375" s="39"/>
      <c r="I375" s="1"/>
    </row>
    <row r="376" spans="1:9" s="43" customFormat="1" ht="12.75">
      <c r="A376" s="40"/>
      <c r="B376" s="40"/>
      <c r="C376" s="40"/>
      <c r="D376" s="1"/>
      <c r="E376" s="39"/>
      <c r="F376" s="66"/>
      <c r="G376" s="39"/>
      <c r="H376" s="39"/>
      <c r="I376" s="1"/>
    </row>
    <row r="377" spans="1:9" s="43" customFormat="1" ht="12.75">
      <c r="A377" s="40"/>
      <c r="B377" s="40"/>
      <c r="C377" s="40"/>
      <c r="D377" s="1"/>
      <c r="E377" s="39"/>
      <c r="F377" s="66"/>
      <c r="G377" s="39"/>
      <c r="H377" s="39"/>
      <c r="I377" s="1"/>
    </row>
    <row r="378" spans="1:9" s="43" customFormat="1" ht="12.75">
      <c r="A378" s="40"/>
      <c r="B378" s="40"/>
      <c r="C378" s="40"/>
      <c r="D378" s="1"/>
      <c r="E378" s="39"/>
      <c r="F378" s="66"/>
      <c r="G378" s="39"/>
      <c r="H378" s="39"/>
      <c r="I378" s="1"/>
    </row>
    <row r="379" spans="1:9" s="43" customFormat="1" ht="12.75">
      <c r="A379" s="40"/>
      <c r="B379" s="40"/>
      <c r="C379" s="40"/>
      <c r="D379" s="1"/>
      <c r="E379" s="39"/>
      <c r="F379" s="66"/>
      <c r="G379" s="39"/>
      <c r="H379" s="39"/>
      <c r="I379" s="1"/>
    </row>
    <row r="380" spans="1:9" s="43" customFormat="1" ht="12.75">
      <c r="A380" s="40"/>
      <c r="B380" s="40"/>
      <c r="C380" s="40"/>
      <c r="D380" s="1"/>
      <c r="E380" s="39"/>
      <c r="F380" s="66"/>
      <c r="G380" s="39"/>
      <c r="H380" s="39"/>
      <c r="I380" s="1"/>
    </row>
    <row r="381" spans="1:9" s="43" customFormat="1" ht="12.75">
      <c r="A381" s="40"/>
      <c r="B381" s="40"/>
      <c r="C381" s="40"/>
      <c r="D381" s="1"/>
      <c r="E381" s="39"/>
      <c r="F381" s="66"/>
      <c r="G381" s="39"/>
      <c r="H381" s="39"/>
      <c r="I381" s="1"/>
    </row>
    <row r="382" spans="1:9" s="43" customFormat="1" ht="12.75">
      <c r="A382" s="40"/>
      <c r="B382" s="40"/>
      <c r="C382" s="40"/>
      <c r="D382" s="1"/>
      <c r="E382" s="39"/>
      <c r="F382" s="66"/>
      <c r="G382" s="39"/>
      <c r="H382" s="39"/>
      <c r="I382" s="1"/>
    </row>
    <row r="383" spans="1:9" s="43" customFormat="1" ht="12.75">
      <c r="A383" s="40"/>
      <c r="B383" s="40"/>
      <c r="C383" s="40"/>
      <c r="D383" s="1"/>
      <c r="E383" s="39"/>
      <c r="F383" s="66"/>
      <c r="G383" s="39"/>
      <c r="H383" s="39"/>
      <c r="I383" s="1"/>
    </row>
    <row r="384" spans="1:9" s="43" customFormat="1" ht="12.75">
      <c r="A384" s="40"/>
      <c r="B384" s="40"/>
      <c r="C384" s="40"/>
      <c r="D384" s="1"/>
      <c r="E384" s="39"/>
      <c r="F384" s="66"/>
      <c r="G384" s="39"/>
      <c r="H384" s="39"/>
      <c r="I384" s="1"/>
    </row>
    <row r="385" spans="1:9" s="43" customFormat="1" ht="12.75">
      <c r="A385" s="40"/>
      <c r="B385" s="40"/>
      <c r="C385" s="40"/>
      <c r="D385" s="1"/>
      <c r="E385" s="39"/>
      <c r="F385" s="66"/>
      <c r="G385" s="39"/>
      <c r="H385" s="39"/>
      <c r="I385" s="1"/>
    </row>
    <row r="386" spans="1:9" s="43" customFormat="1" ht="12.75">
      <c r="A386" s="40"/>
      <c r="B386" s="40"/>
      <c r="C386" s="40"/>
      <c r="D386" s="1"/>
      <c r="E386" s="39"/>
      <c r="F386" s="66"/>
      <c r="G386" s="39"/>
      <c r="H386" s="39"/>
      <c r="I386" s="1"/>
    </row>
    <row r="387" spans="1:9" s="43" customFormat="1" ht="12.75">
      <c r="A387" s="40"/>
      <c r="B387" s="40"/>
      <c r="C387" s="40"/>
      <c r="D387" s="1"/>
      <c r="E387" s="39"/>
      <c r="F387" s="66"/>
      <c r="G387" s="39"/>
      <c r="H387" s="39"/>
      <c r="I387" s="1"/>
    </row>
    <row r="388" spans="1:9" s="43" customFormat="1" ht="12.75">
      <c r="A388" s="40"/>
      <c r="B388" s="40"/>
      <c r="C388" s="40"/>
      <c r="D388" s="1"/>
      <c r="E388" s="39"/>
      <c r="F388" s="66"/>
      <c r="G388" s="39"/>
      <c r="H388" s="39"/>
      <c r="I388" s="1"/>
    </row>
    <row r="389" spans="1:9" s="43" customFormat="1" ht="12.75">
      <c r="A389" s="40"/>
      <c r="B389" s="40"/>
      <c r="C389" s="40"/>
      <c r="D389" s="1"/>
      <c r="E389" s="39"/>
      <c r="F389" s="66"/>
      <c r="G389" s="39"/>
      <c r="H389" s="39"/>
      <c r="I389" s="1"/>
    </row>
    <row r="390" spans="1:9" s="43" customFormat="1" ht="12.75">
      <c r="A390" s="40"/>
      <c r="B390" s="40"/>
      <c r="C390" s="40"/>
      <c r="D390" s="1"/>
      <c r="E390" s="39"/>
      <c r="F390" s="66"/>
      <c r="G390" s="39"/>
      <c r="H390" s="39"/>
      <c r="I390" s="1"/>
    </row>
    <row r="391" spans="1:9" s="43" customFormat="1" ht="12.75">
      <c r="A391" s="40"/>
      <c r="B391" s="40"/>
      <c r="C391" s="40"/>
      <c r="D391" s="1"/>
      <c r="E391" s="39"/>
      <c r="F391" s="66"/>
      <c r="G391" s="39"/>
      <c r="H391" s="39"/>
      <c r="I391" s="1"/>
    </row>
    <row r="392" spans="1:9" s="43" customFormat="1" ht="12.75">
      <c r="A392" s="40"/>
      <c r="B392" s="40"/>
      <c r="C392" s="40"/>
      <c r="D392" s="1"/>
      <c r="E392" s="39"/>
      <c r="F392" s="66"/>
      <c r="G392" s="39"/>
      <c r="H392" s="39"/>
      <c r="I392" s="1"/>
    </row>
    <row r="393" spans="1:9" s="43" customFormat="1" ht="12.75">
      <c r="A393" s="40"/>
      <c r="B393" s="40"/>
      <c r="C393" s="40"/>
      <c r="D393" s="1"/>
      <c r="E393" s="39"/>
      <c r="F393" s="66"/>
      <c r="G393" s="39"/>
      <c r="H393" s="39"/>
      <c r="I393" s="1"/>
    </row>
    <row r="394" spans="1:9" s="43" customFormat="1" ht="12.75">
      <c r="A394" s="40"/>
      <c r="B394" s="40"/>
      <c r="C394" s="40"/>
      <c r="D394" s="1"/>
      <c r="E394" s="39"/>
      <c r="F394" s="66"/>
      <c r="G394" s="39"/>
      <c r="H394" s="39"/>
      <c r="I394" s="1"/>
    </row>
    <row r="395" spans="1:9" s="43" customFormat="1" ht="12.75">
      <c r="A395" s="40"/>
      <c r="B395" s="40"/>
      <c r="C395" s="40"/>
      <c r="D395" s="1"/>
      <c r="E395" s="39"/>
      <c r="F395" s="66"/>
      <c r="G395" s="39"/>
      <c r="H395" s="39"/>
      <c r="I395" s="1"/>
    </row>
    <row r="396" spans="1:9" s="43" customFormat="1" ht="12.75">
      <c r="A396" s="40"/>
      <c r="B396" s="40"/>
      <c r="C396" s="40"/>
      <c r="D396" s="1"/>
      <c r="E396" s="39"/>
      <c r="F396" s="66"/>
      <c r="G396" s="39"/>
      <c r="H396" s="39"/>
      <c r="I396" s="1"/>
    </row>
    <row r="397" spans="1:9" s="43" customFormat="1" ht="12.75">
      <c r="A397" s="40"/>
      <c r="B397" s="40"/>
      <c r="C397" s="40"/>
      <c r="D397" s="1"/>
      <c r="E397" s="39"/>
      <c r="F397" s="66"/>
      <c r="G397" s="39"/>
      <c r="H397" s="39"/>
      <c r="I397" s="1"/>
    </row>
    <row r="398" spans="1:9" s="43" customFormat="1" ht="12.75">
      <c r="A398" s="40"/>
      <c r="B398" s="40"/>
      <c r="C398" s="40"/>
      <c r="D398" s="1"/>
      <c r="E398" s="39"/>
      <c r="F398" s="66"/>
      <c r="G398" s="39"/>
      <c r="H398" s="39"/>
      <c r="I398" s="1"/>
    </row>
    <row r="399" spans="1:9" s="43" customFormat="1" ht="12.75">
      <c r="A399" s="40"/>
      <c r="B399" s="40"/>
      <c r="C399" s="40"/>
      <c r="D399" s="1"/>
      <c r="E399" s="39"/>
      <c r="F399" s="66"/>
      <c r="G399" s="39"/>
      <c r="H399" s="39"/>
      <c r="I399" s="1"/>
    </row>
    <row r="400" spans="1:9" s="43" customFormat="1" ht="12.75">
      <c r="A400" s="40"/>
      <c r="B400" s="40"/>
      <c r="C400" s="40"/>
      <c r="D400" s="1"/>
      <c r="E400" s="39"/>
      <c r="F400" s="66"/>
      <c r="G400" s="39"/>
      <c r="H400" s="39"/>
      <c r="I400" s="1"/>
    </row>
    <row r="401" spans="1:9" s="43" customFormat="1" ht="12.75">
      <c r="A401" s="40"/>
      <c r="B401" s="40"/>
      <c r="C401" s="40"/>
      <c r="D401" s="1"/>
      <c r="E401" s="39"/>
      <c r="F401" s="66"/>
      <c r="G401" s="39"/>
      <c r="H401" s="39"/>
      <c r="I401" s="1"/>
    </row>
    <row r="402" spans="1:9" s="43" customFormat="1" ht="12.75">
      <c r="A402" s="40"/>
      <c r="B402" s="40"/>
      <c r="C402" s="40"/>
      <c r="D402" s="1"/>
      <c r="E402" s="39"/>
      <c r="F402" s="66"/>
      <c r="G402" s="39"/>
      <c r="H402" s="39"/>
      <c r="I402" s="1"/>
    </row>
    <row r="403" spans="1:9" s="43" customFormat="1" ht="12.75">
      <c r="A403" s="40"/>
      <c r="B403" s="40"/>
      <c r="C403" s="40"/>
      <c r="D403" s="1"/>
      <c r="E403" s="39"/>
      <c r="F403" s="66"/>
      <c r="G403" s="39"/>
      <c r="H403" s="39"/>
      <c r="I403" s="1"/>
    </row>
    <row r="404" spans="1:9" s="43" customFormat="1" ht="12.75">
      <c r="A404" s="40"/>
      <c r="B404" s="40"/>
      <c r="C404" s="40"/>
      <c r="D404" s="1"/>
      <c r="E404" s="39"/>
      <c r="F404" s="66"/>
      <c r="G404" s="39"/>
      <c r="H404" s="39"/>
      <c r="I404" s="1"/>
    </row>
    <row r="405" spans="1:9" s="43" customFormat="1" ht="12.75">
      <c r="A405" s="40"/>
      <c r="B405" s="40"/>
      <c r="C405" s="40"/>
      <c r="D405" s="1"/>
      <c r="E405" s="39"/>
      <c r="F405" s="66"/>
      <c r="G405" s="39"/>
      <c r="H405" s="39"/>
      <c r="I405" s="1"/>
    </row>
    <row r="406" spans="1:9" s="43" customFormat="1" ht="12.75">
      <c r="A406" s="40"/>
      <c r="B406" s="40"/>
      <c r="C406" s="40"/>
      <c r="D406" s="1"/>
      <c r="E406" s="39"/>
      <c r="F406" s="66"/>
      <c r="G406" s="39"/>
      <c r="H406" s="39"/>
      <c r="I406" s="1"/>
    </row>
    <row r="407" spans="1:9" s="43" customFormat="1" ht="12.75">
      <c r="A407" s="40"/>
      <c r="B407" s="40"/>
      <c r="C407" s="40"/>
      <c r="D407" s="1"/>
      <c r="E407" s="39"/>
      <c r="F407" s="66"/>
      <c r="G407" s="39"/>
      <c r="H407" s="39"/>
      <c r="I407" s="1"/>
    </row>
    <row r="408" spans="1:9" s="43" customFormat="1" ht="12.75">
      <c r="A408" s="40"/>
      <c r="B408" s="40"/>
      <c r="C408" s="40"/>
      <c r="D408" s="1"/>
      <c r="E408" s="39"/>
      <c r="F408" s="66"/>
      <c r="G408" s="39"/>
      <c r="H408" s="39"/>
      <c r="I408" s="1"/>
    </row>
    <row r="409" spans="1:9" s="43" customFormat="1" ht="12.75">
      <c r="A409" s="40"/>
      <c r="B409" s="40"/>
      <c r="C409" s="40"/>
      <c r="D409" s="1"/>
      <c r="E409" s="39"/>
      <c r="F409" s="66"/>
      <c r="G409" s="39"/>
      <c r="H409" s="39"/>
      <c r="I409" s="1"/>
    </row>
    <row r="410" spans="1:9" s="43" customFormat="1" ht="12.75">
      <c r="A410" s="40"/>
      <c r="B410" s="40"/>
      <c r="C410" s="40"/>
      <c r="D410" s="1"/>
      <c r="E410" s="39"/>
      <c r="F410" s="66"/>
      <c r="G410" s="39"/>
      <c r="H410" s="39"/>
      <c r="I410" s="1"/>
    </row>
    <row r="411" spans="1:9" s="43" customFormat="1" ht="12.75">
      <c r="A411" s="40"/>
      <c r="B411" s="40"/>
      <c r="C411" s="40"/>
      <c r="D411" s="1"/>
      <c r="E411" s="39"/>
      <c r="F411" s="66"/>
      <c r="G411" s="39"/>
      <c r="H411" s="39"/>
      <c r="I411" s="1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7" fitToWidth="1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FUSION DE LOTES - SUBDIVISIONES - MODIFICACION DE DESLINDES&amp;RPERIODO: 2017</oddHeader>
    <oddFooter>&amp;L&amp;F&amp;C&amp;P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J17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28125" style="23" bestFit="1" customWidth="1"/>
    <col min="2" max="2" width="5.421875" style="1" bestFit="1" customWidth="1"/>
    <col min="3" max="3" width="12.57421875" style="1" bestFit="1" customWidth="1"/>
    <col min="4" max="5" width="10.140625" style="1" bestFit="1" customWidth="1"/>
    <col min="6" max="6" width="22.140625" style="57" bestFit="1" customWidth="1"/>
    <col min="7" max="7" width="49.7109375" style="1" bestFit="1" customWidth="1"/>
    <col min="8" max="8" width="45.421875" style="1" bestFit="1" customWidth="1"/>
    <col min="9" max="9" width="9.140625" style="1" bestFit="1" customWidth="1"/>
    <col min="10" max="10" width="61.140625" style="1" bestFit="1" customWidth="1"/>
    <col min="11" max="11" width="75.57421875" style="39" bestFit="1" customWidth="1"/>
    <col min="12" max="12" width="23.8515625" style="39" bestFit="1" customWidth="1"/>
    <col min="13" max="13" width="15.28125" style="257" bestFit="1" customWidth="1"/>
    <col min="14" max="14" width="10.140625" style="39" bestFit="1" customWidth="1"/>
    <col min="15" max="15" width="13.8515625" style="39" bestFit="1" customWidth="1"/>
    <col min="16" max="16" width="13.7109375" style="39" bestFit="1" customWidth="1"/>
    <col min="17" max="17" width="13.421875" style="39" bestFit="1" customWidth="1"/>
    <col min="18" max="18" width="10.57421875" style="39" bestFit="1" customWidth="1"/>
    <col min="19" max="19" width="12.00390625" style="1" bestFit="1" customWidth="1"/>
    <col min="20" max="20" width="10.140625" style="1" bestFit="1" customWidth="1"/>
    <col min="21" max="21" width="12.421875" style="1" bestFit="1" customWidth="1"/>
    <col min="22" max="22" width="10.57421875" style="1" bestFit="1" customWidth="1"/>
    <col min="23" max="23" width="10.140625" style="1" bestFit="1" customWidth="1"/>
    <col min="24" max="16384" width="11.421875" style="1" customWidth="1"/>
  </cols>
  <sheetData>
    <row r="1" spans="1:18" s="147" customFormat="1" ht="12.75">
      <c r="A1" s="314" t="s">
        <v>10</v>
      </c>
      <c r="B1" s="325" t="s">
        <v>13</v>
      </c>
      <c r="C1" s="325" t="s">
        <v>51</v>
      </c>
      <c r="D1" s="325" t="s">
        <v>17</v>
      </c>
      <c r="E1" s="462" t="s">
        <v>5</v>
      </c>
      <c r="F1" s="463"/>
      <c r="G1" s="462" t="s">
        <v>59</v>
      </c>
      <c r="H1" s="463"/>
      <c r="I1" s="383"/>
      <c r="J1" s="385"/>
      <c r="K1" s="386"/>
      <c r="L1" s="387"/>
      <c r="M1" s="389"/>
      <c r="N1" s="390"/>
      <c r="O1" s="171"/>
      <c r="P1" s="171"/>
      <c r="Q1" s="171"/>
      <c r="R1" s="171"/>
    </row>
    <row r="2" spans="1:24" s="147" customFormat="1" ht="13.5" thickBot="1">
      <c r="A2" s="315" t="s">
        <v>25</v>
      </c>
      <c r="B2" s="326"/>
      <c r="C2" s="326"/>
      <c r="D2" s="327"/>
      <c r="E2" s="328" t="s">
        <v>55</v>
      </c>
      <c r="F2" s="382" t="s">
        <v>56</v>
      </c>
      <c r="G2" s="328" t="s">
        <v>60</v>
      </c>
      <c r="H2" s="353" t="s">
        <v>61</v>
      </c>
      <c r="I2" s="384" t="s">
        <v>9</v>
      </c>
      <c r="J2" s="378" t="s">
        <v>20</v>
      </c>
      <c r="K2" s="384" t="s">
        <v>11</v>
      </c>
      <c r="L2" s="384" t="s">
        <v>6</v>
      </c>
      <c r="M2" s="391" t="s">
        <v>38</v>
      </c>
      <c r="N2" s="392" t="s">
        <v>17</v>
      </c>
      <c r="O2" s="170"/>
      <c r="P2" s="170"/>
      <c r="Q2" s="170"/>
      <c r="R2" s="170"/>
      <c r="S2" s="170"/>
      <c r="T2" s="170"/>
      <c r="U2" s="15"/>
      <c r="V2" s="15"/>
      <c r="W2" s="15"/>
      <c r="X2" s="15"/>
    </row>
    <row r="3" spans="1:22" s="147" customFormat="1" ht="12.75">
      <c r="A3" s="201">
        <v>1</v>
      </c>
      <c r="B3" s="202" t="s">
        <v>88</v>
      </c>
      <c r="C3" s="202" t="s">
        <v>47</v>
      </c>
      <c r="D3" s="203">
        <v>42738</v>
      </c>
      <c r="E3" s="254">
        <v>69</v>
      </c>
      <c r="F3" s="282" t="s">
        <v>377</v>
      </c>
      <c r="G3" s="275" t="s">
        <v>378</v>
      </c>
      <c r="H3" s="205">
        <v>107</v>
      </c>
      <c r="I3" s="206">
        <v>99.43</v>
      </c>
      <c r="J3" s="114" t="s">
        <v>1192</v>
      </c>
      <c r="K3" s="204" t="s">
        <v>379</v>
      </c>
      <c r="L3" s="205" t="s">
        <v>380</v>
      </c>
      <c r="M3" s="321" t="s">
        <v>381</v>
      </c>
      <c r="N3" s="388">
        <v>42636</v>
      </c>
      <c r="O3" s="83" t="s">
        <v>550</v>
      </c>
      <c r="P3" s="83" t="s">
        <v>109</v>
      </c>
      <c r="Q3" s="262">
        <v>16550</v>
      </c>
      <c r="R3" s="83"/>
      <c r="S3" s="83"/>
      <c r="T3" s="83"/>
      <c r="U3" s="82"/>
      <c r="V3" s="82"/>
    </row>
    <row r="4" spans="1:22" s="147" customFormat="1" ht="12.75">
      <c r="A4" s="148">
        <v>2</v>
      </c>
      <c r="B4" s="89" t="s">
        <v>88</v>
      </c>
      <c r="C4" s="202" t="s">
        <v>47</v>
      </c>
      <c r="D4" s="98">
        <v>42738</v>
      </c>
      <c r="E4" s="255">
        <v>6539</v>
      </c>
      <c r="F4" s="256" t="s">
        <v>382</v>
      </c>
      <c r="G4" s="276" t="s">
        <v>590</v>
      </c>
      <c r="H4" s="91">
        <v>2034</v>
      </c>
      <c r="I4" s="113">
        <v>120.3</v>
      </c>
      <c r="J4" s="81" t="s">
        <v>1194</v>
      </c>
      <c r="K4" s="90" t="s">
        <v>383</v>
      </c>
      <c r="L4" s="91" t="s">
        <v>384</v>
      </c>
      <c r="M4" s="83">
        <v>56719</v>
      </c>
      <c r="N4" s="262">
        <v>25902</v>
      </c>
      <c r="O4" s="83" t="s">
        <v>551</v>
      </c>
      <c r="P4" s="262">
        <v>41590</v>
      </c>
      <c r="Q4" s="83"/>
      <c r="R4" s="83"/>
      <c r="S4" s="83"/>
      <c r="T4" s="83"/>
      <c r="U4" s="82"/>
      <c r="V4" s="82"/>
    </row>
    <row r="5" spans="1:22" s="147" customFormat="1" ht="12.75">
      <c r="A5" s="148">
        <v>3</v>
      </c>
      <c r="B5" s="89" t="s">
        <v>88</v>
      </c>
      <c r="C5" s="202" t="s">
        <v>47</v>
      </c>
      <c r="D5" s="98">
        <v>42738</v>
      </c>
      <c r="E5" s="255">
        <v>3956</v>
      </c>
      <c r="F5" s="256" t="s">
        <v>385</v>
      </c>
      <c r="G5" s="276" t="s">
        <v>386</v>
      </c>
      <c r="H5" s="91" t="s">
        <v>387</v>
      </c>
      <c r="I5" s="113">
        <v>0</v>
      </c>
      <c r="J5" s="81" t="s">
        <v>585</v>
      </c>
      <c r="K5" s="90" t="s">
        <v>388</v>
      </c>
      <c r="L5" s="91" t="s">
        <v>389</v>
      </c>
      <c r="M5" s="83" t="s">
        <v>390</v>
      </c>
      <c r="N5" s="262">
        <v>42640</v>
      </c>
      <c r="O5" s="83" t="s">
        <v>552</v>
      </c>
      <c r="P5" s="262">
        <v>41253</v>
      </c>
      <c r="Q5" s="83"/>
      <c r="R5" s="83"/>
      <c r="S5" s="83"/>
      <c r="T5" s="83"/>
      <c r="U5" s="82"/>
      <c r="V5" s="82"/>
    </row>
    <row r="6" spans="1:22" s="147" customFormat="1" ht="12.75">
      <c r="A6" s="148">
        <v>4</v>
      </c>
      <c r="B6" s="89" t="s">
        <v>88</v>
      </c>
      <c r="C6" s="202" t="s">
        <v>47</v>
      </c>
      <c r="D6" s="98">
        <v>42740</v>
      </c>
      <c r="E6" s="255">
        <v>765</v>
      </c>
      <c r="F6" s="256" t="s">
        <v>391</v>
      </c>
      <c r="G6" s="276" t="s">
        <v>392</v>
      </c>
      <c r="H6" s="91">
        <v>550</v>
      </c>
      <c r="I6" s="113">
        <v>14454.37</v>
      </c>
      <c r="J6" s="81" t="s">
        <v>102</v>
      </c>
      <c r="K6" s="90" t="s">
        <v>396</v>
      </c>
      <c r="L6" s="91" t="s">
        <v>395</v>
      </c>
      <c r="M6" s="83" t="s">
        <v>393</v>
      </c>
      <c r="N6" s="262">
        <v>42090</v>
      </c>
      <c r="O6" s="83" t="s">
        <v>394</v>
      </c>
      <c r="P6" s="262">
        <v>42555</v>
      </c>
      <c r="Q6" s="83"/>
      <c r="R6" s="262"/>
      <c r="S6" s="83"/>
      <c r="T6" s="262"/>
      <c r="U6" s="83"/>
      <c r="V6" s="262"/>
    </row>
    <row r="7" spans="1:22" s="147" customFormat="1" ht="12.75">
      <c r="A7" s="148">
        <v>5</v>
      </c>
      <c r="B7" s="89" t="s">
        <v>88</v>
      </c>
      <c r="C7" s="202" t="s">
        <v>47</v>
      </c>
      <c r="D7" s="98">
        <v>42740</v>
      </c>
      <c r="E7" s="255">
        <v>2369</v>
      </c>
      <c r="F7" s="256" t="s">
        <v>397</v>
      </c>
      <c r="G7" s="276" t="s">
        <v>398</v>
      </c>
      <c r="H7" s="91">
        <v>5565</v>
      </c>
      <c r="I7" s="113">
        <v>16127.9</v>
      </c>
      <c r="J7" s="81" t="s">
        <v>1193</v>
      </c>
      <c r="K7" s="90" t="s">
        <v>399</v>
      </c>
      <c r="L7" s="91" t="s">
        <v>400</v>
      </c>
      <c r="M7" s="83" t="s">
        <v>401</v>
      </c>
      <c r="N7" s="262">
        <v>41954</v>
      </c>
      <c r="O7" s="83" t="s">
        <v>402</v>
      </c>
      <c r="P7" s="262">
        <v>42303</v>
      </c>
      <c r="Q7" s="83" t="s">
        <v>554</v>
      </c>
      <c r="R7" s="262">
        <v>42740</v>
      </c>
      <c r="S7" s="83"/>
      <c r="T7" s="83"/>
      <c r="U7" s="82"/>
      <c r="V7" s="82"/>
    </row>
    <row r="8" spans="1:22" s="147" customFormat="1" ht="12.75">
      <c r="A8" s="148">
        <v>6</v>
      </c>
      <c r="B8" s="89" t="s">
        <v>88</v>
      </c>
      <c r="C8" s="89" t="s">
        <v>47</v>
      </c>
      <c r="D8" s="98">
        <v>42746</v>
      </c>
      <c r="E8" s="255">
        <v>5835</v>
      </c>
      <c r="F8" s="256" t="s">
        <v>403</v>
      </c>
      <c r="G8" s="276" t="s">
        <v>126</v>
      </c>
      <c r="H8" s="91">
        <v>848</v>
      </c>
      <c r="I8" s="113">
        <v>9997.53</v>
      </c>
      <c r="J8" s="81" t="s">
        <v>102</v>
      </c>
      <c r="K8" s="90" t="s">
        <v>404</v>
      </c>
      <c r="L8" s="91" t="s">
        <v>405</v>
      </c>
      <c r="M8" s="83" t="s">
        <v>406</v>
      </c>
      <c r="N8" s="262">
        <v>42129</v>
      </c>
      <c r="O8" s="83" t="s">
        <v>407</v>
      </c>
      <c r="P8" s="262">
        <v>42636</v>
      </c>
      <c r="Q8" s="83" t="s">
        <v>555</v>
      </c>
      <c r="R8" s="262">
        <v>42746</v>
      </c>
      <c r="S8" s="83"/>
      <c r="T8" s="83"/>
      <c r="U8" s="82"/>
      <c r="V8" s="82"/>
    </row>
    <row r="9" spans="1:22" s="147" customFormat="1" ht="12.75">
      <c r="A9" s="148">
        <v>7</v>
      </c>
      <c r="B9" s="89" t="s">
        <v>88</v>
      </c>
      <c r="C9" s="202" t="s">
        <v>47</v>
      </c>
      <c r="D9" s="98">
        <v>42746</v>
      </c>
      <c r="E9" s="255">
        <v>6623</v>
      </c>
      <c r="F9" s="256" t="s">
        <v>408</v>
      </c>
      <c r="G9" s="276" t="s">
        <v>409</v>
      </c>
      <c r="H9" s="91">
        <v>2203</v>
      </c>
      <c r="I9" s="113">
        <v>5352.62</v>
      </c>
      <c r="J9" s="81" t="s">
        <v>102</v>
      </c>
      <c r="K9" s="90" t="s">
        <v>410</v>
      </c>
      <c r="L9" s="91" t="s">
        <v>411</v>
      </c>
      <c r="M9" s="264" t="s">
        <v>412</v>
      </c>
      <c r="N9" s="262">
        <v>42164</v>
      </c>
      <c r="O9" s="83" t="s">
        <v>413</v>
      </c>
      <c r="P9" s="262">
        <v>42664</v>
      </c>
      <c r="Q9" s="83" t="s">
        <v>556</v>
      </c>
      <c r="R9" s="262">
        <v>42746</v>
      </c>
      <c r="S9" s="83"/>
      <c r="T9" s="83"/>
      <c r="U9" s="82"/>
      <c r="V9" s="82"/>
    </row>
    <row r="10" spans="1:22" s="147" customFormat="1" ht="12.75">
      <c r="A10" s="148">
        <v>8</v>
      </c>
      <c r="B10" s="89" t="s">
        <v>88</v>
      </c>
      <c r="C10" s="202" t="s">
        <v>47</v>
      </c>
      <c r="D10" s="98">
        <v>42746</v>
      </c>
      <c r="E10" s="255">
        <v>1027</v>
      </c>
      <c r="F10" s="256" t="s">
        <v>414</v>
      </c>
      <c r="G10" s="276" t="s">
        <v>415</v>
      </c>
      <c r="H10" s="91">
        <v>2785</v>
      </c>
      <c r="I10" s="113">
        <v>0</v>
      </c>
      <c r="J10" s="81" t="s">
        <v>1186</v>
      </c>
      <c r="K10" s="90" t="s">
        <v>416</v>
      </c>
      <c r="L10" s="91" t="s">
        <v>417</v>
      </c>
      <c r="M10" s="83" t="s">
        <v>418</v>
      </c>
      <c r="N10" s="262">
        <v>42607</v>
      </c>
      <c r="O10" s="83" t="s">
        <v>419</v>
      </c>
      <c r="P10" s="262">
        <v>38569</v>
      </c>
      <c r="Q10" s="83" t="s">
        <v>420</v>
      </c>
      <c r="R10" s="262">
        <v>38719</v>
      </c>
      <c r="S10" s="83" t="s">
        <v>421</v>
      </c>
      <c r="T10" s="262">
        <v>31735</v>
      </c>
      <c r="U10" s="82"/>
      <c r="V10" s="82"/>
    </row>
    <row r="11" spans="1:22" s="147" customFormat="1" ht="12.75">
      <c r="A11" s="148">
        <v>9</v>
      </c>
      <c r="B11" s="89" t="s">
        <v>88</v>
      </c>
      <c r="C11" s="202" t="s">
        <v>47</v>
      </c>
      <c r="D11" s="98">
        <v>42746</v>
      </c>
      <c r="E11" s="255">
        <v>732</v>
      </c>
      <c r="F11" s="256" t="s">
        <v>422</v>
      </c>
      <c r="G11" s="276" t="s">
        <v>857</v>
      </c>
      <c r="H11" s="91">
        <v>3200</v>
      </c>
      <c r="I11" s="113">
        <v>5019.27</v>
      </c>
      <c r="J11" s="81" t="s">
        <v>102</v>
      </c>
      <c r="K11" s="90" t="s">
        <v>423</v>
      </c>
      <c r="L11" s="91" t="s">
        <v>424</v>
      </c>
      <c r="M11" s="83" t="s">
        <v>425</v>
      </c>
      <c r="N11" s="262">
        <v>42136</v>
      </c>
      <c r="O11" s="83" t="s">
        <v>426</v>
      </c>
      <c r="P11" s="262">
        <v>42599</v>
      </c>
      <c r="Q11" s="83" t="s">
        <v>557</v>
      </c>
      <c r="R11" s="262">
        <v>42746</v>
      </c>
      <c r="S11" s="83"/>
      <c r="T11" s="83"/>
      <c r="U11" s="82"/>
      <c r="V11" s="82"/>
    </row>
    <row r="12" spans="1:22" s="147" customFormat="1" ht="12.75">
      <c r="A12" s="148">
        <v>10</v>
      </c>
      <c r="B12" s="89" t="s">
        <v>88</v>
      </c>
      <c r="C12" s="202" t="s">
        <v>47</v>
      </c>
      <c r="D12" s="98">
        <v>42747</v>
      </c>
      <c r="E12" s="255">
        <v>850</v>
      </c>
      <c r="F12" s="256" t="s">
        <v>303</v>
      </c>
      <c r="G12" s="276" t="s">
        <v>306</v>
      </c>
      <c r="H12" s="91">
        <v>786</v>
      </c>
      <c r="I12" s="113">
        <v>6479.17</v>
      </c>
      <c r="J12" s="81" t="s">
        <v>102</v>
      </c>
      <c r="K12" s="90" t="s">
        <v>427</v>
      </c>
      <c r="L12" s="91" t="s">
        <v>305</v>
      </c>
      <c r="M12" s="83" t="s">
        <v>428</v>
      </c>
      <c r="N12" s="262">
        <v>42275</v>
      </c>
      <c r="O12" s="83" t="s">
        <v>429</v>
      </c>
      <c r="P12" s="262">
        <v>42544</v>
      </c>
      <c r="Q12" s="83" t="s">
        <v>558</v>
      </c>
      <c r="R12" s="262">
        <v>42747</v>
      </c>
      <c r="S12" s="83"/>
      <c r="T12" s="83"/>
      <c r="U12" s="82"/>
      <c r="V12" s="82"/>
    </row>
    <row r="13" spans="1:22" s="147" customFormat="1" ht="12.75">
      <c r="A13" s="148">
        <v>11</v>
      </c>
      <c r="B13" s="89" t="s">
        <v>88</v>
      </c>
      <c r="C13" s="202" t="s">
        <v>47</v>
      </c>
      <c r="D13" s="98">
        <v>42747</v>
      </c>
      <c r="E13" s="255">
        <v>5632</v>
      </c>
      <c r="F13" s="256" t="s">
        <v>430</v>
      </c>
      <c r="G13" s="276" t="s">
        <v>431</v>
      </c>
      <c r="H13" s="91">
        <v>2977</v>
      </c>
      <c r="I13" s="113">
        <v>8484.14</v>
      </c>
      <c r="J13" s="81" t="s">
        <v>102</v>
      </c>
      <c r="K13" s="90" t="s">
        <v>432</v>
      </c>
      <c r="L13" s="91" t="s">
        <v>433</v>
      </c>
      <c r="M13" s="83" t="s">
        <v>434</v>
      </c>
      <c r="N13" s="262">
        <v>41957</v>
      </c>
      <c r="O13" s="83" t="s">
        <v>435</v>
      </c>
      <c r="P13" s="262">
        <v>42648</v>
      </c>
      <c r="Q13" s="83" t="s">
        <v>553</v>
      </c>
      <c r="R13" s="262">
        <v>42747</v>
      </c>
      <c r="S13" s="83"/>
      <c r="T13" s="83"/>
      <c r="U13" s="82"/>
      <c r="V13" s="82"/>
    </row>
    <row r="14" spans="1:22" s="147" customFormat="1" ht="12.75">
      <c r="A14" s="148">
        <v>12</v>
      </c>
      <c r="B14" s="89" t="s">
        <v>88</v>
      </c>
      <c r="C14" s="202" t="s">
        <v>47</v>
      </c>
      <c r="D14" s="98">
        <v>42748</v>
      </c>
      <c r="E14" s="255">
        <v>6301</v>
      </c>
      <c r="F14" s="256" t="s">
        <v>436</v>
      </c>
      <c r="G14" s="276" t="s">
        <v>270</v>
      </c>
      <c r="H14" s="91" t="s">
        <v>437</v>
      </c>
      <c r="I14" s="113">
        <v>0</v>
      </c>
      <c r="J14" s="81" t="s">
        <v>585</v>
      </c>
      <c r="K14" s="90" t="s">
        <v>438</v>
      </c>
      <c r="L14" s="91" t="s">
        <v>439</v>
      </c>
      <c r="M14" s="83" t="s">
        <v>440</v>
      </c>
      <c r="N14" s="262">
        <v>42352</v>
      </c>
      <c r="O14" s="83"/>
      <c r="P14" s="262"/>
      <c r="Q14" s="83"/>
      <c r="R14" s="83"/>
      <c r="S14" s="83"/>
      <c r="T14" s="83"/>
      <c r="U14" s="82"/>
      <c r="V14" s="82"/>
    </row>
    <row r="15" spans="1:22" s="147" customFormat="1" ht="12.75">
      <c r="A15" s="148">
        <v>13</v>
      </c>
      <c r="B15" s="89" t="s">
        <v>88</v>
      </c>
      <c r="C15" s="202" t="s">
        <v>47</v>
      </c>
      <c r="D15" s="98">
        <v>42748</v>
      </c>
      <c r="E15" s="255">
        <v>6139</v>
      </c>
      <c r="F15" s="256" t="s">
        <v>441</v>
      </c>
      <c r="G15" s="276" t="s">
        <v>590</v>
      </c>
      <c r="H15" s="91" t="s">
        <v>442</v>
      </c>
      <c r="I15" s="113">
        <v>0</v>
      </c>
      <c r="J15" s="81" t="s">
        <v>585</v>
      </c>
      <c r="K15" s="90" t="s">
        <v>443</v>
      </c>
      <c r="L15" s="91" t="s">
        <v>444</v>
      </c>
      <c r="M15" s="83" t="s">
        <v>445</v>
      </c>
      <c r="N15" s="262">
        <v>42724</v>
      </c>
      <c r="O15" s="83"/>
      <c r="P15" s="83"/>
      <c r="Q15" s="83"/>
      <c r="R15" s="83"/>
      <c r="S15" s="83"/>
      <c r="T15" s="83"/>
      <c r="U15" s="82"/>
      <c r="V15" s="82"/>
    </row>
    <row r="16" spans="1:22" s="147" customFormat="1" ht="12.75">
      <c r="A16" s="148">
        <v>14</v>
      </c>
      <c r="B16" s="89" t="s">
        <v>88</v>
      </c>
      <c r="C16" s="202" t="s">
        <v>47</v>
      </c>
      <c r="D16" s="98">
        <v>42748</v>
      </c>
      <c r="E16" s="255">
        <v>6139</v>
      </c>
      <c r="F16" s="256" t="s">
        <v>446</v>
      </c>
      <c r="G16" s="276" t="s">
        <v>590</v>
      </c>
      <c r="H16" s="91" t="s">
        <v>447</v>
      </c>
      <c r="I16" s="113">
        <v>0</v>
      </c>
      <c r="J16" s="81" t="s">
        <v>585</v>
      </c>
      <c r="K16" s="90" t="s">
        <v>448</v>
      </c>
      <c r="L16" s="91" t="s">
        <v>449</v>
      </c>
      <c r="M16" s="265" t="s">
        <v>450</v>
      </c>
      <c r="N16" s="262">
        <v>42384</v>
      </c>
      <c r="O16" s="83"/>
      <c r="P16" s="83"/>
      <c r="Q16" s="83"/>
      <c r="R16" s="83"/>
      <c r="S16" s="83"/>
      <c r="T16" s="83"/>
      <c r="U16" s="82"/>
      <c r="V16" s="82"/>
    </row>
    <row r="17" spans="1:24" s="147" customFormat="1" ht="12.75">
      <c r="A17" s="148">
        <v>15</v>
      </c>
      <c r="B17" s="89" t="s">
        <v>88</v>
      </c>
      <c r="C17" s="202" t="s">
        <v>47</v>
      </c>
      <c r="D17" s="98">
        <v>42752</v>
      </c>
      <c r="E17" s="255">
        <v>5269</v>
      </c>
      <c r="F17" s="256" t="s">
        <v>451</v>
      </c>
      <c r="G17" s="276" t="s">
        <v>137</v>
      </c>
      <c r="H17" s="91" t="s">
        <v>452</v>
      </c>
      <c r="I17" s="255">
        <v>73.94</v>
      </c>
      <c r="J17" s="81" t="s">
        <v>102</v>
      </c>
      <c r="K17" s="90" t="s">
        <v>453</v>
      </c>
      <c r="L17" s="91" t="s">
        <v>454</v>
      </c>
      <c r="M17" s="83" t="s">
        <v>455</v>
      </c>
      <c r="N17" s="262">
        <v>42062</v>
      </c>
      <c r="O17" s="83" t="s">
        <v>559</v>
      </c>
      <c r="P17" s="262">
        <v>28929</v>
      </c>
      <c r="Q17" s="83" t="s">
        <v>109</v>
      </c>
      <c r="R17" s="262">
        <v>29010</v>
      </c>
      <c r="S17" s="83" t="s">
        <v>560</v>
      </c>
      <c r="T17" s="262">
        <v>39861</v>
      </c>
      <c r="U17" s="82" t="s">
        <v>561</v>
      </c>
      <c r="V17" s="209">
        <v>41246</v>
      </c>
      <c r="W17" s="147" t="s">
        <v>562</v>
      </c>
      <c r="X17" s="405">
        <v>41277</v>
      </c>
    </row>
    <row r="18" spans="1:32" s="147" customFormat="1" ht="12.75">
      <c r="A18" s="148">
        <v>16</v>
      </c>
      <c r="B18" s="89" t="s">
        <v>88</v>
      </c>
      <c r="C18" s="202" t="s">
        <v>47</v>
      </c>
      <c r="D18" s="98">
        <v>42753</v>
      </c>
      <c r="E18" s="255">
        <v>3927</v>
      </c>
      <c r="F18" s="256" t="s">
        <v>456</v>
      </c>
      <c r="G18" s="276" t="s">
        <v>597</v>
      </c>
      <c r="H18" s="91">
        <v>2305</v>
      </c>
      <c r="I18" s="255">
        <v>31.04</v>
      </c>
      <c r="J18" s="81" t="s">
        <v>1187</v>
      </c>
      <c r="K18" s="90" t="s">
        <v>457</v>
      </c>
      <c r="L18" s="91" t="s">
        <v>458</v>
      </c>
      <c r="M18" s="83" t="s">
        <v>459</v>
      </c>
      <c r="N18" s="262">
        <v>39591</v>
      </c>
      <c r="O18" s="83" t="s">
        <v>460</v>
      </c>
      <c r="P18" s="262">
        <v>40049</v>
      </c>
      <c r="Q18" s="83" t="s">
        <v>563</v>
      </c>
      <c r="R18" s="262">
        <v>42753</v>
      </c>
      <c r="S18" s="83" t="s">
        <v>564</v>
      </c>
      <c r="T18" s="262">
        <v>33485</v>
      </c>
      <c r="U18" s="82" t="s">
        <v>565</v>
      </c>
      <c r="V18" s="209">
        <v>33917</v>
      </c>
      <c r="W18" s="147" t="s">
        <v>566</v>
      </c>
      <c r="X18" s="147" t="s">
        <v>567</v>
      </c>
      <c r="Y18" s="191" t="s">
        <v>568</v>
      </c>
      <c r="Z18" s="405">
        <v>35613</v>
      </c>
      <c r="AA18" s="191" t="s">
        <v>569</v>
      </c>
      <c r="AB18" s="405">
        <v>36125</v>
      </c>
      <c r="AC18" s="191" t="s">
        <v>570</v>
      </c>
      <c r="AD18" s="405">
        <v>42150</v>
      </c>
      <c r="AE18" s="147" t="s">
        <v>571</v>
      </c>
      <c r="AF18" s="405">
        <v>42492</v>
      </c>
    </row>
    <row r="19" spans="1:22" s="147" customFormat="1" ht="12.75">
      <c r="A19" s="148">
        <v>17</v>
      </c>
      <c r="B19" s="89" t="s">
        <v>88</v>
      </c>
      <c r="C19" s="202" t="s">
        <v>47</v>
      </c>
      <c r="D19" s="98">
        <v>42753</v>
      </c>
      <c r="E19" s="255">
        <v>1262</v>
      </c>
      <c r="F19" s="256" t="s">
        <v>461</v>
      </c>
      <c r="G19" s="276" t="s">
        <v>462</v>
      </c>
      <c r="H19" s="91">
        <v>4844</v>
      </c>
      <c r="I19" s="113">
        <v>0</v>
      </c>
      <c r="J19" s="81" t="s">
        <v>1188</v>
      </c>
      <c r="K19" s="90" t="s">
        <v>463</v>
      </c>
      <c r="L19" s="91" t="s">
        <v>464</v>
      </c>
      <c r="M19" s="83" t="s">
        <v>465</v>
      </c>
      <c r="N19" s="262">
        <v>42440</v>
      </c>
      <c r="O19" s="83" t="s">
        <v>572</v>
      </c>
      <c r="P19" s="262">
        <v>41477</v>
      </c>
      <c r="Q19" s="83"/>
      <c r="R19" s="83"/>
      <c r="S19" s="83"/>
      <c r="T19" s="83"/>
      <c r="U19" s="82"/>
      <c r="V19" s="82"/>
    </row>
    <row r="20" spans="1:22" s="147" customFormat="1" ht="12.75">
      <c r="A20" s="148">
        <v>18</v>
      </c>
      <c r="B20" s="89" t="s">
        <v>88</v>
      </c>
      <c r="C20" s="202" t="s">
        <v>47</v>
      </c>
      <c r="D20" s="98">
        <v>42754</v>
      </c>
      <c r="E20" s="255">
        <v>5111</v>
      </c>
      <c r="F20" s="256" t="s">
        <v>466</v>
      </c>
      <c r="G20" s="276" t="s">
        <v>467</v>
      </c>
      <c r="H20" s="91">
        <v>2683</v>
      </c>
      <c r="I20" s="113">
        <v>0</v>
      </c>
      <c r="J20" s="81" t="s">
        <v>1189</v>
      </c>
      <c r="K20" s="90" t="s">
        <v>468</v>
      </c>
      <c r="L20" s="91" t="s">
        <v>469</v>
      </c>
      <c r="M20" s="83" t="s">
        <v>470</v>
      </c>
      <c r="N20" s="262">
        <v>42438</v>
      </c>
      <c r="O20" s="83" t="s">
        <v>471</v>
      </c>
      <c r="P20" s="262">
        <v>33386</v>
      </c>
      <c r="Q20" s="83" t="s">
        <v>472</v>
      </c>
      <c r="R20" s="262">
        <v>42438</v>
      </c>
      <c r="S20" s="83"/>
      <c r="T20" s="83"/>
      <c r="U20" s="82"/>
      <c r="V20" s="82"/>
    </row>
    <row r="21" spans="1:22" s="147" customFormat="1" ht="12.75">
      <c r="A21" s="25">
        <v>19</v>
      </c>
      <c r="B21" s="89" t="s">
        <v>88</v>
      </c>
      <c r="C21" s="202" t="s">
        <v>47</v>
      </c>
      <c r="D21" s="16">
        <v>42754</v>
      </c>
      <c r="E21" s="255">
        <v>651</v>
      </c>
      <c r="F21" s="256" t="s">
        <v>272</v>
      </c>
      <c r="G21" s="276" t="s">
        <v>473</v>
      </c>
      <c r="H21" s="91" t="s">
        <v>474</v>
      </c>
      <c r="I21" s="18">
        <v>0</v>
      </c>
      <c r="J21" s="81" t="s">
        <v>1190</v>
      </c>
      <c r="K21" s="90" t="s">
        <v>475</v>
      </c>
      <c r="L21" s="91" t="s">
        <v>476</v>
      </c>
      <c r="M21" s="140" t="s">
        <v>477</v>
      </c>
      <c r="N21" s="262">
        <v>42688</v>
      </c>
      <c r="O21" s="83" t="s">
        <v>478</v>
      </c>
      <c r="P21" s="262">
        <v>41962</v>
      </c>
      <c r="Q21" s="83"/>
      <c r="R21" s="83"/>
      <c r="S21" s="83"/>
      <c r="T21" s="83"/>
      <c r="U21" s="82"/>
      <c r="V21" s="82"/>
    </row>
    <row r="22" spans="1:22" s="147" customFormat="1" ht="12.75">
      <c r="A22" s="25">
        <v>20</v>
      </c>
      <c r="B22" s="89" t="s">
        <v>88</v>
      </c>
      <c r="C22" s="202" t="s">
        <v>47</v>
      </c>
      <c r="D22" s="16">
        <v>42754</v>
      </c>
      <c r="E22" s="255">
        <v>6101</v>
      </c>
      <c r="F22" s="256" t="s">
        <v>479</v>
      </c>
      <c r="G22" s="276" t="s">
        <v>270</v>
      </c>
      <c r="H22" s="91">
        <v>990</v>
      </c>
      <c r="I22" s="18">
        <v>27940.43</v>
      </c>
      <c r="J22" s="81" t="s">
        <v>102</v>
      </c>
      <c r="K22" s="90" t="s">
        <v>480</v>
      </c>
      <c r="L22" s="91" t="s">
        <v>481</v>
      </c>
      <c r="M22" s="83" t="s">
        <v>482</v>
      </c>
      <c r="N22" s="262">
        <v>41729</v>
      </c>
      <c r="O22" s="83" t="s">
        <v>573</v>
      </c>
      <c r="P22" s="262">
        <v>42754</v>
      </c>
      <c r="Q22" s="83"/>
      <c r="R22" s="83"/>
      <c r="S22" s="83"/>
      <c r="T22" s="83"/>
      <c r="U22" s="82"/>
      <c r="V22" s="82"/>
    </row>
    <row r="23" spans="1:22" s="147" customFormat="1" ht="12.75">
      <c r="A23" s="25">
        <v>21</v>
      </c>
      <c r="B23" s="89" t="s">
        <v>88</v>
      </c>
      <c r="C23" s="202" t="s">
        <v>47</v>
      </c>
      <c r="D23" s="16">
        <v>42755</v>
      </c>
      <c r="E23" s="255">
        <v>919</v>
      </c>
      <c r="F23" s="256" t="s">
        <v>483</v>
      </c>
      <c r="G23" s="276" t="s">
        <v>858</v>
      </c>
      <c r="H23" s="91">
        <v>2440</v>
      </c>
      <c r="I23" s="18">
        <v>15707.01</v>
      </c>
      <c r="J23" s="81" t="s">
        <v>102</v>
      </c>
      <c r="K23" s="90" t="s">
        <v>484</v>
      </c>
      <c r="L23" s="91" t="s">
        <v>485</v>
      </c>
      <c r="M23" s="83" t="s">
        <v>486</v>
      </c>
      <c r="N23" s="262">
        <v>41738</v>
      </c>
      <c r="O23" s="83"/>
      <c r="P23" s="262"/>
      <c r="Q23" s="83"/>
      <c r="R23" s="83"/>
      <c r="S23" s="83"/>
      <c r="T23" s="83"/>
      <c r="U23" s="82"/>
      <c r="V23" s="82"/>
    </row>
    <row r="24" spans="1:22" s="147" customFormat="1" ht="12.75">
      <c r="A24" s="25">
        <v>22</v>
      </c>
      <c r="B24" s="89" t="s">
        <v>88</v>
      </c>
      <c r="C24" s="202" t="s">
        <v>47</v>
      </c>
      <c r="D24" s="16">
        <v>42755</v>
      </c>
      <c r="E24" s="255">
        <v>3927</v>
      </c>
      <c r="F24" s="256" t="s">
        <v>487</v>
      </c>
      <c r="G24" s="276" t="s">
        <v>597</v>
      </c>
      <c r="H24" s="91" t="s">
        <v>488</v>
      </c>
      <c r="I24" s="18">
        <v>0</v>
      </c>
      <c r="J24" s="81" t="s">
        <v>1191</v>
      </c>
      <c r="K24" s="90" t="s">
        <v>489</v>
      </c>
      <c r="L24" s="91" t="s">
        <v>490</v>
      </c>
      <c r="M24" s="83" t="s">
        <v>491</v>
      </c>
      <c r="N24" s="262">
        <v>42629</v>
      </c>
      <c r="O24" s="83"/>
      <c r="P24" s="262"/>
      <c r="Q24" s="83"/>
      <c r="R24" s="83"/>
      <c r="S24" s="83"/>
      <c r="T24" s="83"/>
      <c r="U24" s="82"/>
      <c r="V24" s="82"/>
    </row>
    <row r="25" spans="1:22" s="147" customFormat="1" ht="12.75">
      <c r="A25" s="25">
        <v>23</v>
      </c>
      <c r="B25" s="89" t="s">
        <v>88</v>
      </c>
      <c r="C25" s="202" t="s">
        <v>47</v>
      </c>
      <c r="D25" s="16">
        <v>42758</v>
      </c>
      <c r="E25" s="255">
        <v>231</v>
      </c>
      <c r="F25" s="256" t="s">
        <v>492</v>
      </c>
      <c r="G25" s="276" t="s">
        <v>493</v>
      </c>
      <c r="H25" s="91" t="s">
        <v>494</v>
      </c>
      <c r="I25" s="18">
        <v>43.22</v>
      </c>
      <c r="J25" s="81" t="s">
        <v>1191</v>
      </c>
      <c r="K25" s="90" t="s">
        <v>495</v>
      </c>
      <c r="L25" s="91" t="s">
        <v>496</v>
      </c>
      <c r="M25" s="83" t="s">
        <v>497</v>
      </c>
      <c r="N25" s="262">
        <v>42286</v>
      </c>
      <c r="O25" s="83" t="s">
        <v>498</v>
      </c>
      <c r="P25" s="262">
        <v>42104</v>
      </c>
      <c r="Q25" s="83"/>
      <c r="R25" s="83"/>
      <c r="S25" s="83"/>
      <c r="T25" s="83"/>
      <c r="U25" s="82"/>
      <c r="V25" s="82"/>
    </row>
    <row r="26" spans="1:22" s="147" customFormat="1" ht="12.75">
      <c r="A26" s="25">
        <v>24</v>
      </c>
      <c r="B26" s="89" t="s">
        <v>88</v>
      </c>
      <c r="C26" s="202" t="s">
        <v>47</v>
      </c>
      <c r="D26" s="16">
        <v>42758</v>
      </c>
      <c r="E26" s="255">
        <v>1550</v>
      </c>
      <c r="F26" s="256" t="s">
        <v>499</v>
      </c>
      <c r="G26" s="276" t="s">
        <v>500</v>
      </c>
      <c r="H26" s="91">
        <v>1375</v>
      </c>
      <c r="I26" s="18">
        <v>187.32</v>
      </c>
      <c r="J26" s="81" t="s">
        <v>501</v>
      </c>
      <c r="K26" s="90" t="s">
        <v>502</v>
      </c>
      <c r="L26" s="91" t="s">
        <v>503</v>
      </c>
      <c r="M26" s="83" t="s">
        <v>504</v>
      </c>
      <c r="N26" s="262">
        <v>41863</v>
      </c>
      <c r="O26" s="83" t="s">
        <v>505</v>
      </c>
      <c r="P26" s="83" t="s">
        <v>109</v>
      </c>
      <c r="Q26" s="262">
        <v>17566</v>
      </c>
      <c r="R26" s="83"/>
      <c r="S26" s="83"/>
      <c r="T26" s="83"/>
      <c r="U26" s="82"/>
      <c r="V26" s="82"/>
    </row>
    <row r="27" spans="1:22" s="147" customFormat="1" ht="12.75">
      <c r="A27" s="25">
        <v>25</v>
      </c>
      <c r="B27" s="89" t="s">
        <v>88</v>
      </c>
      <c r="C27" s="202" t="s">
        <v>47</v>
      </c>
      <c r="D27" s="16">
        <v>42760</v>
      </c>
      <c r="E27" s="255">
        <v>256</v>
      </c>
      <c r="F27" s="256" t="s">
        <v>506</v>
      </c>
      <c r="G27" s="276" t="s">
        <v>507</v>
      </c>
      <c r="H27" s="91" t="s">
        <v>508</v>
      </c>
      <c r="I27" s="18">
        <v>0</v>
      </c>
      <c r="J27" s="81" t="s">
        <v>585</v>
      </c>
      <c r="K27" s="90" t="s">
        <v>509</v>
      </c>
      <c r="L27" s="91" t="s">
        <v>510</v>
      </c>
      <c r="M27" s="83" t="s">
        <v>511</v>
      </c>
      <c r="N27" s="262">
        <v>42401</v>
      </c>
      <c r="O27" s="83" t="s">
        <v>512</v>
      </c>
      <c r="P27" s="262">
        <v>16635</v>
      </c>
      <c r="Q27" s="83" t="s">
        <v>513</v>
      </c>
      <c r="R27" s="262">
        <v>34669</v>
      </c>
      <c r="S27" s="83" t="s">
        <v>514</v>
      </c>
      <c r="T27" s="262">
        <v>36552</v>
      </c>
      <c r="U27" s="82"/>
      <c r="V27" s="82"/>
    </row>
    <row r="28" spans="1:22" s="147" customFormat="1" ht="12.75">
      <c r="A28" s="25">
        <v>26</v>
      </c>
      <c r="B28" s="89" t="s">
        <v>88</v>
      </c>
      <c r="C28" s="202" t="s">
        <v>47</v>
      </c>
      <c r="D28" s="16">
        <v>42762</v>
      </c>
      <c r="E28" s="255">
        <v>394</v>
      </c>
      <c r="F28" s="256" t="s">
        <v>290</v>
      </c>
      <c r="G28" s="276" t="s">
        <v>293</v>
      </c>
      <c r="H28" s="91">
        <v>80</v>
      </c>
      <c r="I28" s="18">
        <v>7668.91</v>
      </c>
      <c r="J28" s="81" t="s">
        <v>102</v>
      </c>
      <c r="K28" s="90" t="s">
        <v>291</v>
      </c>
      <c r="L28" s="91" t="s">
        <v>292</v>
      </c>
      <c r="M28" s="83" t="s">
        <v>515</v>
      </c>
      <c r="N28" s="262">
        <v>42142</v>
      </c>
      <c r="O28" s="83" t="s">
        <v>516</v>
      </c>
      <c r="P28" s="262">
        <v>42660</v>
      </c>
      <c r="Q28" s="83"/>
      <c r="R28" s="83"/>
      <c r="S28" s="83"/>
      <c r="T28" s="83"/>
      <c r="U28" s="82"/>
      <c r="V28" s="82"/>
    </row>
    <row r="29" spans="1:22" s="147" customFormat="1" ht="12.75">
      <c r="A29" s="25">
        <v>27</v>
      </c>
      <c r="B29" s="89" t="s">
        <v>88</v>
      </c>
      <c r="C29" s="202" t="s">
        <v>47</v>
      </c>
      <c r="D29" s="16">
        <v>42762</v>
      </c>
      <c r="E29" s="255">
        <v>4163</v>
      </c>
      <c r="F29" s="256" t="s">
        <v>517</v>
      </c>
      <c r="G29" s="276" t="s">
        <v>518</v>
      </c>
      <c r="H29" s="91">
        <v>5175</v>
      </c>
      <c r="I29" s="18">
        <v>7797.64</v>
      </c>
      <c r="J29" s="81" t="s">
        <v>102</v>
      </c>
      <c r="K29" s="90" t="s">
        <v>520</v>
      </c>
      <c r="L29" s="91" t="s">
        <v>521</v>
      </c>
      <c r="M29" s="83" t="s">
        <v>519</v>
      </c>
      <c r="N29" s="262">
        <v>42117</v>
      </c>
      <c r="O29" s="83" t="s">
        <v>529</v>
      </c>
      <c r="P29" s="262">
        <v>42566</v>
      </c>
      <c r="Q29" s="83"/>
      <c r="R29" s="83"/>
      <c r="S29" s="83"/>
      <c r="T29" s="83"/>
      <c r="U29" s="82"/>
      <c r="V29" s="82"/>
    </row>
    <row r="30" spans="1:22" s="147" customFormat="1" ht="12.75">
      <c r="A30" s="25">
        <v>28</v>
      </c>
      <c r="B30" s="89" t="s">
        <v>88</v>
      </c>
      <c r="C30" s="202" t="s">
        <v>47</v>
      </c>
      <c r="D30" s="16">
        <v>42762</v>
      </c>
      <c r="E30" s="255">
        <v>764</v>
      </c>
      <c r="F30" s="256" t="s">
        <v>522</v>
      </c>
      <c r="G30" s="276" t="s">
        <v>523</v>
      </c>
      <c r="H30" s="91" t="s">
        <v>524</v>
      </c>
      <c r="I30" s="18">
        <v>6252.55</v>
      </c>
      <c r="J30" s="81" t="s">
        <v>102</v>
      </c>
      <c r="K30" s="90" t="s">
        <v>525</v>
      </c>
      <c r="L30" s="91" t="s">
        <v>526</v>
      </c>
      <c r="M30" s="83" t="s">
        <v>527</v>
      </c>
      <c r="N30" s="262">
        <v>42236</v>
      </c>
      <c r="O30" s="83" t="s">
        <v>528</v>
      </c>
      <c r="P30" s="262">
        <v>42677</v>
      </c>
      <c r="Q30" s="83"/>
      <c r="R30" s="83"/>
      <c r="S30" s="83"/>
      <c r="T30" s="83"/>
      <c r="U30" s="82"/>
      <c r="V30" s="82"/>
    </row>
    <row r="31" spans="1:22" s="147" customFormat="1" ht="12.75">
      <c r="A31" s="25">
        <v>29</v>
      </c>
      <c r="B31" s="89" t="s">
        <v>88</v>
      </c>
      <c r="C31" s="202" t="s">
        <v>47</v>
      </c>
      <c r="D31" s="16">
        <v>42762</v>
      </c>
      <c r="E31" s="255">
        <v>3949</v>
      </c>
      <c r="F31" s="256" t="s">
        <v>530</v>
      </c>
      <c r="G31" s="276" t="s">
        <v>856</v>
      </c>
      <c r="H31" s="91" t="s">
        <v>855</v>
      </c>
      <c r="I31" s="18">
        <v>14672.87</v>
      </c>
      <c r="J31" s="81" t="s">
        <v>102</v>
      </c>
      <c r="K31" s="90" t="s">
        <v>531</v>
      </c>
      <c r="L31" s="91" t="s">
        <v>532</v>
      </c>
      <c r="M31" s="83" t="s">
        <v>533</v>
      </c>
      <c r="N31" s="262">
        <v>41607</v>
      </c>
      <c r="O31" s="83" t="s">
        <v>534</v>
      </c>
      <c r="P31" s="262">
        <v>42515</v>
      </c>
      <c r="Q31" s="83"/>
      <c r="R31" s="83"/>
      <c r="S31" s="83"/>
      <c r="T31" s="83"/>
      <c r="U31" s="82"/>
      <c r="V31" s="82"/>
    </row>
    <row r="32" spans="1:22" s="147" customFormat="1" ht="12.75">
      <c r="A32" s="25">
        <v>30</v>
      </c>
      <c r="B32" s="89" t="s">
        <v>88</v>
      </c>
      <c r="C32" s="202" t="s">
        <v>47</v>
      </c>
      <c r="D32" s="16">
        <v>42765</v>
      </c>
      <c r="E32" s="255">
        <v>1208</v>
      </c>
      <c r="F32" s="256" t="s">
        <v>535</v>
      </c>
      <c r="G32" s="276" t="s">
        <v>536</v>
      </c>
      <c r="H32" s="17">
        <v>1662</v>
      </c>
      <c r="I32" s="18">
        <v>8234.92</v>
      </c>
      <c r="J32" s="81" t="s">
        <v>102</v>
      </c>
      <c r="K32" s="90" t="s">
        <v>537</v>
      </c>
      <c r="L32" s="91" t="s">
        <v>538</v>
      </c>
      <c r="M32" s="83" t="s">
        <v>539</v>
      </c>
      <c r="N32" s="262">
        <v>41990</v>
      </c>
      <c r="O32" s="83" t="s">
        <v>540</v>
      </c>
      <c r="P32" s="262">
        <v>42724</v>
      </c>
      <c r="Q32" s="83"/>
      <c r="R32" s="83"/>
      <c r="S32" s="83"/>
      <c r="T32" s="83"/>
      <c r="U32" s="82"/>
      <c r="V32" s="82"/>
    </row>
    <row r="33" spans="1:22" s="147" customFormat="1" ht="12.75">
      <c r="A33" s="25">
        <v>31</v>
      </c>
      <c r="B33" s="89" t="s">
        <v>88</v>
      </c>
      <c r="C33" s="202" t="s">
        <v>47</v>
      </c>
      <c r="D33" s="16">
        <v>42765</v>
      </c>
      <c r="E33" s="255">
        <v>6139</v>
      </c>
      <c r="F33" s="256" t="s">
        <v>446</v>
      </c>
      <c r="G33" s="276" t="s">
        <v>590</v>
      </c>
      <c r="H33" s="91" t="s">
        <v>541</v>
      </c>
      <c r="I33" s="18">
        <v>0</v>
      </c>
      <c r="J33" s="81" t="s">
        <v>585</v>
      </c>
      <c r="K33" s="90" t="s">
        <v>443</v>
      </c>
      <c r="L33" s="91" t="s">
        <v>1236</v>
      </c>
      <c r="M33" s="83" t="s">
        <v>542</v>
      </c>
      <c r="N33" s="262">
        <v>42647</v>
      </c>
      <c r="O33" s="83"/>
      <c r="P33" s="83"/>
      <c r="Q33" s="83"/>
      <c r="R33" s="83"/>
      <c r="S33" s="83"/>
      <c r="T33" s="83"/>
      <c r="U33" s="82"/>
      <c r="V33" s="82"/>
    </row>
    <row r="34" spans="1:22" s="147" customFormat="1" ht="12.75">
      <c r="A34" s="25">
        <v>32</v>
      </c>
      <c r="B34" s="89" t="s">
        <v>88</v>
      </c>
      <c r="C34" s="202" t="s">
        <v>47</v>
      </c>
      <c r="D34" s="16">
        <v>42765</v>
      </c>
      <c r="E34" s="255">
        <v>763</v>
      </c>
      <c r="F34" s="256" t="s">
        <v>543</v>
      </c>
      <c r="G34" s="276" t="s">
        <v>544</v>
      </c>
      <c r="H34" s="17">
        <v>415</v>
      </c>
      <c r="I34" s="113">
        <v>3562.18</v>
      </c>
      <c r="J34" s="81" t="s">
        <v>102</v>
      </c>
      <c r="K34" s="90" t="s">
        <v>545</v>
      </c>
      <c r="L34" s="91" t="s">
        <v>546</v>
      </c>
      <c r="M34" s="83" t="s">
        <v>547</v>
      </c>
      <c r="N34" s="262">
        <v>42174</v>
      </c>
      <c r="O34" s="83" t="s">
        <v>548</v>
      </c>
      <c r="P34" s="262">
        <v>42492</v>
      </c>
      <c r="Q34" s="83" t="s">
        <v>549</v>
      </c>
      <c r="R34" s="262">
        <v>42765</v>
      </c>
      <c r="S34" s="83"/>
      <c r="T34" s="83"/>
      <c r="U34" s="82"/>
      <c r="V34" s="82"/>
    </row>
    <row r="35" spans="1:22" s="147" customFormat="1" ht="12.75">
      <c r="A35" s="25">
        <v>33</v>
      </c>
      <c r="B35" s="89" t="s">
        <v>88</v>
      </c>
      <c r="C35" s="89" t="s">
        <v>47</v>
      </c>
      <c r="D35" s="16">
        <v>42767</v>
      </c>
      <c r="E35" s="255">
        <v>32</v>
      </c>
      <c r="F35" s="256" t="s">
        <v>840</v>
      </c>
      <c r="G35" s="276" t="s">
        <v>841</v>
      </c>
      <c r="H35" s="91">
        <v>90</v>
      </c>
      <c r="I35" s="18">
        <v>13330.55</v>
      </c>
      <c r="J35" s="81" t="s">
        <v>102</v>
      </c>
      <c r="K35" s="90" t="s">
        <v>842</v>
      </c>
      <c r="L35" s="91" t="s">
        <v>843</v>
      </c>
      <c r="M35" s="83" t="s">
        <v>844</v>
      </c>
      <c r="N35" s="262">
        <v>42074</v>
      </c>
      <c r="O35" s="83" t="s">
        <v>845</v>
      </c>
      <c r="P35" s="262">
        <v>42562</v>
      </c>
      <c r="Q35" s="83" t="s">
        <v>846</v>
      </c>
      <c r="R35" s="262">
        <v>42767</v>
      </c>
      <c r="S35" s="83"/>
      <c r="T35" s="83"/>
      <c r="U35" s="82"/>
      <c r="V35" s="82"/>
    </row>
    <row r="36" spans="1:22" s="147" customFormat="1" ht="12.75">
      <c r="A36" s="25">
        <v>34</v>
      </c>
      <c r="B36" s="89" t="s">
        <v>88</v>
      </c>
      <c r="C36" s="89" t="s">
        <v>47</v>
      </c>
      <c r="D36" s="16">
        <v>42767</v>
      </c>
      <c r="E36" s="255">
        <v>652</v>
      </c>
      <c r="F36" s="256" t="s">
        <v>847</v>
      </c>
      <c r="G36" s="276" t="s">
        <v>848</v>
      </c>
      <c r="H36" s="91">
        <v>3990</v>
      </c>
      <c r="I36" s="113">
        <v>4513.26</v>
      </c>
      <c r="J36" s="81" t="s">
        <v>102</v>
      </c>
      <c r="K36" s="90" t="s">
        <v>849</v>
      </c>
      <c r="L36" s="91" t="s">
        <v>850</v>
      </c>
      <c r="M36" s="83">
        <v>353</v>
      </c>
      <c r="N36" s="262">
        <v>42277</v>
      </c>
      <c r="O36" s="83" t="s">
        <v>851</v>
      </c>
      <c r="P36" s="262">
        <v>42683</v>
      </c>
      <c r="Q36" s="83" t="s">
        <v>852</v>
      </c>
      <c r="R36" s="262">
        <v>42767</v>
      </c>
      <c r="S36" s="83"/>
      <c r="T36" s="83"/>
      <c r="U36" s="82"/>
      <c r="V36" s="82"/>
    </row>
    <row r="37" spans="1:22" s="147" customFormat="1" ht="12.75">
      <c r="A37" s="25">
        <v>35</v>
      </c>
      <c r="B37" s="89" t="s">
        <v>88</v>
      </c>
      <c r="C37" s="89" t="s">
        <v>47</v>
      </c>
      <c r="D37" s="16">
        <v>42775</v>
      </c>
      <c r="E37" s="255">
        <v>3958</v>
      </c>
      <c r="F37" s="256" t="s">
        <v>254</v>
      </c>
      <c r="G37" s="276" t="s">
        <v>853</v>
      </c>
      <c r="H37" s="91" t="s">
        <v>854</v>
      </c>
      <c r="I37" s="18">
        <v>24935.58</v>
      </c>
      <c r="J37" s="81" t="s">
        <v>102</v>
      </c>
      <c r="K37" s="90" t="s">
        <v>299</v>
      </c>
      <c r="L37" s="91" t="s">
        <v>859</v>
      </c>
      <c r="M37" s="83" t="s">
        <v>860</v>
      </c>
      <c r="N37" s="253">
        <v>41802</v>
      </c>
      <c r="O37" s="83" t="s">
        <v>861</v>
      </c>
      <c r="P37" s="262">
        <v>41893</v>
      </c>
      <c r="Q37" s="83" t="s">
        <v>862</v>
      </c>
      <c r="R37" s="262">
        <v>42677</v>
      </c>
      <c r="S37" s="83" t="s">
        <v>863</v>
      </c>
      <c r="T37" s="262">
        <v>42774</v>
      </c>
      <c r="U37" s="83"/>
      <c r="V37" s="83"/>
    </row>
    <row r="38" spans="1:22" s="147" customFormat="1" ht="12.75">
      <c r="A38" s="25">
        <v>36</v>
      </c>
      <c r="B38" s="89" t="s">
        <v>88</v>
      </c>
      <c r="C38" s="89" t="s">
        <v>47</v>
      </c>
      <c r="D38" s="16">
        <v>42795</v>
      </c>
      <c r="E38" s="255">
        <v>227</v>
      </c>
      <c r="F38" s="256" t="s">
        <v>911</v>
      </c>
      <c r="G38" s="276" t="s">
        <v>177</v>
      </c>
      <c r="H38" s="17">
        <v>2399</v>
      </c>
      <c r="I38" s="18">
        <v>0</v>
      </c>
      <c r="J38" s="81" t="s">
        <v>587</v>
      </c>
      <c r="K38" s="90" t="s">
        <v>175</v>
      </c>
      <c r="L38" s="91" t="s">
        <v>1195</v>
      </c>
      <c r="M38" s="83">
        <v>13</v>
      </c>
      <c r="N38" s="262">
        <v>42754</v>
      </c>
      <c r="O38" s="83"/>
      <c r="P38" s="262"/>
      <c r="Q38" s="83"/>
      <c r="R38" s="262"/>
      <c r="S38" s="83"/>
      <c r="T38" s="83"/>
      <c r="U38" s="82"/>
      <c r="V38" s="82"/>
    </row>
    <row r="39" spans="1:22" s="147" customFormat="1" ht="12.75">
      <c r="A39" s="25">
        <v>37</v>
      </c>
      <c r="B39" s="89" t="s">
        <v>88</v>
      </c>
      <c r="C39" s="89" t="s">
        <v>47</v>
      </c>
      <c r="D39" s="16">
        <v>42795</v>
      </c>
      <c r="E39" s="255">
        <v>1556</v>
      </c>
      <c r="F39" s="256" t="s">
        <v>666</v>
      </c>
      <c r="G39" s="276" t="s">
        <v>669</v>
      </c>
      <c r="H39" s="17">
        <v>4419</v>
      </c>
      <c r="I39" s="18">
        <v>148.04</v>
      </c>
      <c r="J39" s="81" t="s">
        <v>102</v>
      </c>
      <c r="K39" s="90" t="s">
        <v>667</v>
      </c>
      <c r="L39" s="91" t="s">
        <v>1196</v>
      </c>
      <c r="M39" s="83">
        <v>42</v>
      </c>
      <c r="N39" s="262">
        <v>42779</v>
      </c>
      <c r="O39" s="83"/>
      <c r="P39" s="262"/>
      <c r="Q39" s="83"/>
      <c r="R39" s="83"/>
      <c r="S39" s="83"/>
      <c r="T39" s="83"/>
      <c r="U39" s="82"/>
      <c r="V39" s="82"/>
    </row>
    <row r="40" spans="1:22" s="147" customFormat="1" ht="12.75">
      <c r="A40" s="25">
        <v>38</v>
      </c>
      <c r="B40" s="89" t="s">
        <v>88</v>
      </c>
      <c r="C40" s="89" t="s">
        <v>47</v>
      </c>
      <c r="D40" s="16">
        <v>42795</v>
      </c>
      <c r="E40" s="255">
        <v>69</v>
      </c>
      <c r="F40" s="256" t="s">
        <v>1197</v>
      </c>
      <c r="G40" s="276" t="s">
        <v>795</v>
      </c>
      <c r="H40" s="91" t="s">
        <v>1199</v>
      </c>
      <c r="I40" s="18">
        <v>0</v>
      </c>
      <c r="J40" s="81" t="s">
        <v>1200</v>
      </c>
      <c r="K40" s="90" t="s">
        <v>1198</v>
      </c>
      <c r="L40" s="91" t="s">
        <v>1201</v>
      </c>
      <c r="M40" s="140">
        <v>191</v>
      </c>
      <c r="N40" s="262">
        <v>42583</v>
      </c>
      <c r="O40" s="83" t="s">
        <v>1202</v>
      </c>
      <c r="P40" s="262">
        <v>17111</v>
      </c>
      <c r="Q40" s="83" t="s">
        <v>1203</v>
      </c>
      <c r="R40" s="262">
        <v>39016</v>
      </c>
      <c r="S40" s="83" t="s">
        <v>1204</v>
      </c>
      <c r="T40" s="262">
        <v>39392</v>
      </c>
      <c r="U40" s="82"/>
      <c r="V40" s="82"/>
    </row>
    <row r="41" spans="1:22" s="147" customFormat="1" ht="12.75">
      <c r="A41" s="25">
        <v>39</v>
      </c>
      <c r="B41" s="89" t="s">
        <v>88</v>
      </c>
      <c r="C41" s="89" t="s">
        <v>47</v>
      </c>
      <c r="D41" s="16">
        <v>42795</v>
      </c>
      <c r="E41" s="255">
        <v>2758</v>
      </c>
      <c r="F41" s="256" t="s">
        <v>1205</v>
      </c>
      <c r="G41" s="276" t="s">
        <v>897</v>
      </c>
      <c r="H41" s="91">
        <v>4770</v>
      </c>
      <c r="I41" s="18">
        <v>12581.48</v>
      </c>
      <c r="J41" s="81" t="s">
        <v>102</v>
      </c>
      <c r="K41" s="90" t="s">
        <v>1206</v>
      </c>
      <c r="L41" s="91" t="s">
        <v>1207</v>
      </c>
      <c r="M41" s="140">
        <v>187</v>
      </c>
      <c r="N41" s="262">
        <v>42166</v>
      </c>
      <c r="O41" s="83" t="s">
        <v>1208</v>
      </c>
      <c r="P41" s="262">
        <v>42461</v>
      </c>
      <c r="Q41" s="83"/>
      <c r="R41" s="83"/>
      <c r="S41" s="83"/>
      <c r="T41" s="83"/>
      <c r="U41" s="82"/>
      <c r="V41" s="82"/>
    </row>
    <row r="42" spans="1:22" s="147" customFormat="1" ht="12.75">
      <c r="A42" s="25">
        <v>40</v>
      </c>
      <c r="B42" s="89" t="s">
        <v>88</v>
      </c>
      <c r="C42" s="89" t="s">
        <v>47</v>
      </c>
      <c r="D42" s="16">
        <v>42796</v>
      </c>
      <c r="E42" s="255">
        <v>6556</v>
      </c>
      <c r="F42" s="256" t="s">
        <v>414</v>
      </c>
      <c r="G42" s="276" t="s">
        <v>1209</v>
      </c>
      <c r="H42" s="17">
        <v>1757</v>
      </c>
      <c r="I42" s="18">
        <v>31.65</v>
      </c>
      <c r="J42" s="81" t="s">
        <v>1210</v>
      </c>
      <c r="K42" s="90" t="s">
        <v>1211</v>
      </c>
      <c r="L42" s="91" t="s">
        <v>1212</v>
      </c>
      <c r="M42" s="140">
        <v>108</v>
      </c>
      <c r="N42" s="262">
        <v>42502</v>
      </c>
      <c r="O42" s="83" t="s">
        <v>755</v>
      </c>
      <c r="P42" s="262">
        <v>25277</v>
      </c>
      <c r="Q42" s="83" t="s">
        <v>109</v>
      </c>
      <c r="R42" s="262">
        <v>27514</v>
      </c>
      <c r="S42" s="83"/>
      <c r="T42" s="83"/>
      <c r="U42" s="82"/>
      <c r="V42" s="82"/>
    </row>
    <row r="43" spans="1:22" s="147" customFormat="1" ht="12.75">
      <c r="A43" s="25">
        <v>41</v>
      </c>
      <c r="B43" s="89" t="s">
        <v>88</v>
      </c>
      <c r="C43" s="89" t="s">
        <v>47</v>
      </c>
      <c r="D43" s="16">
        <v>42796</v>
      </c>
      <c r="E43" s="255">
        <v>3920</v>
      </c>
      <c r="F43" s="256" t="s">
        <v>1213</v>
      </c>
      <c r="G43" s="276" t="s">
        <v>596</v>
      </c>
      <c r="H43" s="91" t="s">
        <v>599</v>
      </c>
      <c r="I43" s="18">
        <v>0</v>
      </c>
      <c r="J43" s="81" t="s">
        <v>585</v>
      </c>
      <c r="K43" s="90" t="s">
        <v>218</v>
      </c>
      <c r="L43" s="91" t="s">
        <v>1214</v>
      </c>
      <c r="M43" s="140">
        <v>23</v>
      </c>
      <c r="N43" s="262">
        <v>42762</v>
      </c>
      <c r="O43" s="83" t="s">
        <v>723</v>
      </c>
      <c r="P43" s="262">
        <v>41157</v>
      </c>
      <c r="Q43" s="83" t="s">
        <v>725</v>
      </c>
      <c r="R43" s="262">
        <v>42121</v>
      </c>
      <c r="S43" s="83"/>
      <c r="T43" s="83"/>
      <c r="U43" s="82"/>
      <c r="V43" s="82"/>
    </row>
    <row r="44" spans="1:22" s="147" customFormat="1" ht="12.75">
      <c r="A44" s="25">
        <v>42</v>
      </c>
      <c r="B44" s="89" t="s">
        <v>88</v>
      </c>
      <c r="C44" s="89" t="s">
        <v>47</v>
      </c>
      <c r="D44" s="16">
        <v>42797</v>
      </c>
      <c r="E44" s="255">
        <v>527</v>
      </c>
      <c r="F44" s="256" t="s">
        <v>456</v>
      </c>
      <c r="G44" s="276" t="s">
        <v>675</v>
      </c>
      <c r="H44" s="91" t="s">
        <v>1215</v>
      </c>
      <c r="I44" s="18">
        <v>67.32</v>
      </c>
      <c r="J44" s="81" t="s">
        <v>684</v>
      </c>
      <c r="K44" s="90" t="s">
        <v>1216</v>
      </c>
      <c r="L44" s="91" t="s">
        <v>1217</v>
      </c>
      <c r="M44" s="140">
        <v>68</v>
      </c>
      <c r="N44" s="262">
        <v>41372</v>
      </c>
      <c r="O44" s="83"/>
      <c r="P44" s="262"/>
      <c r="Q44" s="83"/>
      <c r="R44" s="83"/>
      <c r="S44" s="83"/>
      <c r="T44" s="83"/>
      <c r="U44" s="82"/>
      <c r="V44" s="82"/>
    </row>
    <row r="45" spans="1:22" s="147" customFormat="1" ht="12.75">
      <c r="A45" s="25">
        <v>43</v>
      </c>
      <c r="B45" s="89" t="s">
        <v>88</v>
      </c>
      <c r="C45" s="89" t="s">
        <v>48</v>
      </c>
      <c r="D45" s="16">
        <v>42797</v>
      </c>
      <c r="E45" s="255">
        <v>5962</v>
      </c>
      <c r="F45" s="256" t="s">
        <v>617</v>
      </c>
      <c r="G45" s="276" t="s">
        <v>1218</v>
      </c>
      <c r="H45" s="91">
        <v>1166</v>
      </c>
      <c r="I45" s="18">
        <v>3015.25</v>
      </c>
      <c r="J45" s="81" t="s">
        <v>1219</v>
      </c>
      <c r="K45" s="90" t="s">
        <v>1220</v>
      </c>
      <c r="L45" s="91" t="s">
        <v>1221</v>
      </c>
      <c r="M45" s="140">
        <v>66</v>
      </c>
      <c r="N45" s="262">
        <v>42061</v>
      </c>
      <c r="O45" s="83"/>
      <c r="P45" s="262"/>
      <c r="Q45" s="83"/>
      <c r="R45" s="83"/>
      <c r="S45" s="83"/>
      <c r="T45" s="83"/>
      <c r="U45" s="82"/>
      <c r="V45" s="82"/>
    </row>
    <row r="46" spans="1:22" s="147" customFormat="1" ht="12.75">
      <c r="A46" s="25">
        <v>44</v>
      </c>
      <c r="B46" s="89" t="s">
        <v>88</v>
      </c>
      <c r="C46" s="89" t="s">
        <v>47</v>
      </c>
      <c r="D46" s="16">
        <v>42800</v>
      </c>
      <c r="E46" s="255">
        <v>3939</v>
      </c>
      <c r="F46" s="256" t="s">
        <v>1222</v>
      </c>
      <c r="G46" s="276" t="s">
        <v>590</v>
      </c>
      <c r="H46" s="91">
        <v>196</v>
      </c>
      <c r="I46" s="18">
        <v>108.25</v>
      </c>
      <c r="J46" s="81" t="s">
        <v>1210</v>
      </c>
      <c r="K46" s="90" t="s">
        <v>1223</v>
      </c>
      <c r="L46" s="91" t="s">
        <v>1224</v>
      </c>
      <c r="M46" s="140">
        <v>164</v>
      </c>
      <c r="N46" s="262">
        <v>42555</v>
      </c>
      <c r="O46" s="83"/>
      <c r="P46" s="262"/>
      <c r="Q46" s="83"/>
      <c r="R46" s="83"/>
      <c r="S46" s="83"/>
      <c r="T46" s="83"/>
      <c r="U46" s="82"/>
      <c r="V46" s="82"/>
    </row>
    <row r="47" spans="1:22" s="147" customFormat="1" ht="12.75">
      <c r="A47" s="25">
        <v>45</v>
      </c>
      <c r="B47" s="89" t="s">
        <v>88</v>
      </c>
      <c r="C47" s="89" t="s">
        <v>47</v>
      </c>
      <c r="D47" s="16">
        <v>42803</v>
      </c>
      <c r="E47" s="255">
        <v>843</v>
      </c>
      <c r="F47" s="256" t="s">
        <v>666</v>
      </c>
      <c r="G47" s="276" t="s">
        <v>848</v>
      </c>
      <c r="H47" s="91">
        <v>3545</v>
      </c>
      <c r="I47" s="18">
        <v>0</v>
      </c>
      <c r="J47" s="81" t="s">
        <v>585</v>
      </c>
      <c r="K47" s="90" t="s">
        <v>1225</v>
      </c>
      <c r="L47" s="91" t="s">
        <v>1226</v>
      </c>
      <c r="M47" s="140">
        <v>198</v>
      </c>
      <c r="N47" s="262">
        <v>42591</v>
      </c>
      <c r="O47" s="83" t="s">
        <v>1227</v>
      </c>
      <c r="P47" s="262">
        <v>17322</v>
      </c>
      <c r="Q47" s="83" t="s">
        <v>109</v>
      </c>
      <c r="R47" s="262">
        <v>17647</v>
      </c>
      <c r="S47" s="83" t="s">
        <v>1228</v>
      </c>
      <c r="T47" s="262">
        <v>32105</v>
      </c>
      <c r="U47" s="82"/>
      <c r="V47" s="82"/>
    </row>
    <row r="48" spans="1:22" s="147" customFormat="1" ht="12.75">
      <c r="A48" s="25">
        <v>46</v>
      </c>
      <c r="B48" s="89" t="s">
        <v>88</v>
      </c>
      <c r="C48" s="89" t="s">
        <v>47</v>
      </c>
      <c r="D48" s="16">
        <v>42803</v>
      </c>
      <c r="E48" s="255">
        <v>54</v>
      </c>
      <c r="F48" s="256" t="s">
        <v>492</v>
      </c>
      <c r="G48" s="276" t="s">
        <v>1229</v>
      </c>
      <c r="H48" s="91">
        <v>105</v>
      </c>
      <c r="I48" s="18">
        <v>85.91</v>
      </c>
      <c r="J48" s="81" t="s">
        <v>102</v>
      </c>
      <c r="K48" s="90" t="s">
        <v>1230</v>
      </c>
      <c r="L48" s="91" t="s">
        <v>1231</v>
      </c>
      <c r="M48" s="140">
        <v>88</v>
      </c>
      <c r="N48" s="262">
        <v>41754</v>
      </c>
      <c r="O48" s="83" t="s">
        <v>1232</v>
      </c>
      <c r="P48" s="262">
        <v>18974</v>
      </c>
      <c r="Q48" s="83" t="s">
        <v>109</v>
      </c>
      <c r="R48" s="262">
        <v>19570</v>
      </c>
      <c r="S48" s="83"/>
      <c r="T48" s="83"/>
      <c r="U48" s="82"/>
      <c r="V48" s="82"/>
    </row>
    <row r="49" spans="1:22" s="147" customFormat="1" ht="12.75">
      <c r="A49" s="25">
        <v>47</v>
      </c>
      <c r="B49" s="89" t="s">
        <v>88</v>
      </c>
      <c r="C49" s="89" t="s">
        <v>47</v>
      </c>
      <c r="D49" s="16">
        <v>42808</v>
      </c>
      <c r="E49" s="255">
        <v>6139</v>
      </c>
      <c r="F49" s="256" t="s">
        <v>1233</v>
      </c>
      <c r="G49" s="276" t="s">
        <v>590</v>
      </c>
      <c r="H49" s="91" t="s">
        <v>598</v>
      </c>
      <c r="I49" s="18">
        <v>0</v>
      </c>
      <c r="J49" s="81" t="s">
        <v>585</v>
      </c>
      <c r="K49" s="90" t="s">
        <v>1234</v>
      </c>
      <c r="L49" s="91" t="s">
        <v>1235</v>
      </c>
      <c r="M49" s="140">
        <v>30</v>
      </c>
      <c r="N49" s="262">
        <v>42767</v>
      </c>
      <c r="O49" s="83"/>
      <c r="P49" s="83"/>
      <c r="Q49" s="83"/>
      <c r="R49" s="83"/>
      <c r="S49" s="83"/>
      <c r="T49" s="83"/>
      <c r="U49" s="82"/>
      <c r="V49" s="82"/>
    </row>
    <row r="50" spans="1:22" s="147" customFormat="1" ht="12.75">
      <c r="A50" s="25">
        <v>48</v>
      </c>
      <c r="B50" s="89" t="s">
        <v>88</v>
      </c>
      <c r="C50" s="89" t="s">
        <v>47</v>
      </c>
      <c r="D50" s="16">
        <v>42809</v>
      </c>
      <c r="E50" s="255">
        <v>1209</v>
      </c>
      <c r="F50" s="256" t="s">
        <v>276</v>
      </c>
      <c r="G50" s="276" t="s">
        <v>1237</v>
      </c>
      <c r="H50" s="91">
        <v>1774</v>
      </c>
      <c r="I50" s="18">
        <v>0</v>
      </c>
      <c r="J50" s="81" t="s">
        <v>1210</v>
      </c>
      <c r="K50" s="90" t="s">
        <v>115</v>
      </c>
      <c r="L50" s="91" t="s">
        <v>1238</v>
      </c>
      <c r="M50" s="140">
        <v>4</v>
      </c>
      <c r="N50" s="262">
        <v>42740</v>
      </c>
      <c r="O50" s="83" t="s">
        <v>120</v>
      </c>
      <c r="P50" s="262">
        <v>33072</v>
      </c>
      <c r="Q50" s="83" t="s">
        <v>123</v>
      </c>
      <c r="R50" s="262">
        <v>36837</v>
      </c>
      <c r="S50" s="83" t="s">
        <v>1239</v>
      </c>
      <c r="T50" s="262">
        <v>41824</v>
      </c>
      <c r="U50" s="82" t="s">
        <v>1240</v>
      </c>
      <c r="V50" s="209">
        <v>41940</v>
      </c>
    </row>
    <row r="51" spans="1:22" s="147" customFormat="1" ht="12.75">
      <c r="A51" s="148">
        <v>49</v>
      </c>
      <c r="B51" s="89" t="s">
        <v>88</v>
      </c>
      <c r="C51" s="89" t="s">
        <v>47</v>
      </c>
      <c r="D51" s="260">
        <v>42810</v>
      </c>
      <c r="E51" s="91">
        <v>6501</v>
      </c>
      <c r="F51" s="256" t="s">
        <v>736</v>
      </c>
      <c r="G51" s="276" t="s">
        <v>1099</v>
      </c>
      <c r="H51" s="91">
        <v>1799</v>
      </c>
      <c r="I51" s="18">
        <v>0</v>
      </c>
      <c r="J51" s="81" t="s">
        <v>684</v>
      </c>
      <c r="K51" s="90" t="s">
        <v>1241</v>
      </c>
      <c r="L51" s="91" t="s">
        <v>1242</v>
      </c>
      <c r="M51" s="140">
        <v>46</v>
      </c>
      <c r="N51" s="262">
        <v>42438</v>
      </c>
      <c r="O51" s="83" t="s">
        <v>1243</v>
      </c>
      <c r="P51" s="262">
        <v>37441</v>
      </c>
      <c r="Q51" s="83"/>
      <c r="R51" s="83"/>
      <c r="S51" s="82"/>
      <c r="T51" s="82"/>
      <c r="U51" s="82"/>
      <c r="V51" s="82"/>
    </row>
    <row r="52" spans="1:22" s="147" customFormat="1" ht="12.75">
      <c r="A52" s="148">
        <v>50</v>
      </c>
      <c r="B52" s="89" t="s">
        <v>88</v>
      </c>
      <c r="C52" s="89" t="s">
        <v>47</v>
      </c>
      <c r="D52" s="260">
        <v>42810</v>
      </c>
      <c r="E52" s="91">
        <v>3935</v>
      </c>
      <c r="F52" s="256" t="s">
        <v>957</v>
      </c>
      <c r="G52" s="276" t="s">
        <v>590</v>
      </c>
      <c r="H52" s="91">
        <v>131</v>
      </c>
      <c r="I52" s="18">
        <v>444.52</v>
      </c>
      <c r="J52" s="81" t="s">
        <v>585</v>
      </c>
      <c r="K52" s="90" t="s">
        <v>1244</v>
      </c>
      <c r="L52" s="91" t="s">
        <v>1245</v>
      </c>
      <c r="M52" s="140">
        <v>271</v>
      </c>
      <c r="N52" s="262">
        <v>42228</v>
      </c>
      <c r="O52" s="83"/>
      <c r="P52" s="262"/>
      <c r="Q52" s="83"/>
      <c r="R52" s="83"/>
      <c r="S52" s="82"/>
      <c r="T52" s="82"/>
      <c r="U52" s="82"/>
      <c r="V52" s="82"/>
    </row>
    <row r="53" spans="1:22" s="147" customFormat="1" ht="12.75">
      <c r="A53" s="148">
        <v>51</v>
      </c>
      <c r="B53" s="89" t="s">
        <v>88</v>
      </c>
      <c r="C53" s="89" t="s">
        <v>47</v>
      </c>
      <c r="D53" s="260">
        <v>42816</v>
      </c>
      <c r="E53" s="91">
        <v>3964</v>
      </c>
      <c r="F53" s="256" t="s">
        <v>276</v>
      </c>
      <c r="G53" s="276" t="s">
        <v>1246</v>
      </c>
      <c r="H53" s="91" t="s">
        <v>1247</v>
      </c>
      <c r="I53" s="18">
        <v>12746.91</v>
      </c>
      <c r="J53" s="81" t="s">
        <v>1193</v>
      </c>
      <c r="K53" s="90" t="s">
        <v>1248</v>
      </c>
      <c r="L53" s="91" t="s">
        <v>1249</v>
      </c>
      <c r="M53" s="140">
        <v>47</v>
      </c>
      <c r="N53" s="262">
        <v>41716</v>
      </c>
      <c r="O53" s="83" t="s">
        <v>1250</v>
      </c>
      <c r="P53" s="262">
        <v>42704</v>
      </c>
      <c r="Q53" s="83"/>
      <c r="R53" s="83"/>
      <c r="S53" s="82"/>
      <c r="T53" s="82"/>
      <c r="U53" s="82"/>
      <c r="V53" s="82"/>
    </row>
    <row r="54" spans="1:22" s="147" customFormat="1" ht="12.75">
      <c r="A54" s="148">
        <v>52</v>
      </c>
      <c r="B54" s="89" t="s">
        <v>88</v>
      </c>
      <c r="C54" s="89" t="s">
        <v>47</v>
      </c>
      <c r="D54" s="260">
        <v>42817</v>
      </c>
      <c r="E54" s="91">
        <v>17</v>
      </c>
      <c r="F54" s="256" t="s">
        <v>603</v>
      </c>
      <c r="G54" s="276" t="s">
        <v>858</v>
      </c>
      <c r="H54" s="91">
        <v>2559</v>
      </c>
      <c r="I54" s="18">
        <v>494.32</v>
      </c>
      <c r="J54" s="81" t="s">
        <v>585</v>
      </c>
      <c r="K54" s="90" t="s">
        <v>1251</v>
      </c>
      <c r="L54" s="91" t="s">
        <v>1252</v>
      </c>
      <c r="M54" s="140">
        <v>132</v>
      </c>
      <c r="N54" s="262">
        <v>42528</v>
      </c>
      <c r="O54" s="83" t="s">
        <v>1253</v>
      </c>
      <c r="P54" s="262">
        <v>42704</v>
      </c>
      <c r="Q54" s="83"/>
      <c r="R54" s="83"/>
      <c r="S54" s="82"/>
      <c r="T54" s="82"/>
      <c r="U54" s="82"/>
      <c r="V54" s="82"/>
    </row>
    <row r="55" spans="1:22" s="147" customFormat="1" ht="12.75">
      <c r="A55" s="148">
        <v>53</v>
      </c>
      <c r="B55" s="89" t="s">
        <v>88</v>
      </c>
      <c r="C55" s="89" t="s">
        <v>47</v>
      </c>
      <c r="D55" s="260">
        <v>42821</v>
      </c>
      <c r="E55" s="91">
        <v>31</v>
      </c>
      <c r="F55" s="256" t="s">
        <v>530</v>
      </c>
      <c r="G55" s="276" t="s">
        <v>596</v>
      </c>
      <c r="H55" s="91">
        <v>2712</v>
      </c>
      <c r="I55" s="18">
        <v>107.7</v>
      </c>
      <c r="J55" s="81" t="s">
        <v>585</v>
      </c>
      <c r="K55" s="90" t="s">
        <v>1254</v>
      </c>
      <c r="L55" s="91" t="s">
        <v>1255</v>
      </c>
      <c r="M55" s="140">
        <v>285</v>
      </c>
      <c r="N55" s="262">
        <v>42677</v>
      </c>
      <c r="O55" s="83" t="s">
        <v>1256</v>
      </c>
      <c r="P55" s="262">
        <v>41150</v>
      </c>
      <c r="Q55" s="83"/>
      <c r="R55" s="83"/>
      <c r="S55" s="82"/>
      <c r="T55" s="82"/>
      <c r="U55" s="82"/>
      <c r="V55" s="82"/>
    </row>
    <row r="56" spans="1:22" s="147" customFormat="1" ht="12.75">
      <c r="A56" s="148">
        <v>54</v>
      </c>
      <c r="B56" s="89" t="s">
        <v>88</v>
      </c>
      <c r="C56" s="89" t="s">
        <v>47</v>
      </c>
      <c r="D56" s="260">
        <v>42822</v>
      </c>
      <c r="E56" s="91">
        <v>6623</v>
      </c>
      <c r="F56" s="256" t="s">
        <v>666</v>
      </c>
      <c r="G56" s="276" t="s">
        <v>409</v>
      </c>
      <c r="H56" s="91">
        <v>2251</v>
      </c>
      <c r="I56" s="18">
        <v>621.84</v>
      </c>
      <c r="J56" s="81" t="s">
        <v>585</v>
      </c>
      <c r="K56" s="90" t="s">
        <v>212</v>
      </c>
      <c r="L56" s="91" t="s">
        <v>1257</v>
      </c>
      <c r="M56" s="140">
        <v>22</v>
      </c>
      <c r="N56" s="262">
        <v>42762</v>
      </c>
      <c r="O56" s="83" t="s">
        <v>1258</v>
      </c>
      <c r="P56" s="262">
        <v>36286</v>
      </c>
      <c r="Q56" s="83" t="s">
        <v>1259</v>
      </c>
      <c r="R56" s="262">
        <v>42438</v>
      </c>
      <c r="S56" s="82"/>
      <c r="T56" s="82"/>
      <c r="U56" s="82"/>
      <c r="V56" s="82"/>
    </row>
    <row r="57" spans="1:22" s="147" customFormat="1" ht="12.75">
      <c r="A57" s="148">
        <v>55</v>
      </c>
      <c r="B57" s="89" t="s">
        <v>88</v>
      </c>
      <c r="C57" s="89" t="s">
        <v>47</v>
      </c>
      <c r="D57" s="260">
        <v>42822</v>
      </c>
      <c r="E57" s="91">
        <v>3920</v>
      </c>
      <c r="F57" s="256" t="s">
        <v>720</v>
      </c>
      <c r="G57" s="276" t="s">
        <v>596</v>
      </c>
      <c r="H57" s="91" t="s">
        <v>1260</v>
      </c>
      <c r="I57" s="18">
        <v>0</v>
      </c>
      <c r="J57" s="81" t="s">
        <v>585</v>
      </c>
      <c r="K57" s="90" t="s">
        <v>1261</v>
      </c>
      <c r="L57" s="91" t="s">
        <v>1262</v>
      </c>
      <c r="M57" s="140">
        <v>52</v>
      </c>
      <c r="N57" s="262">
        <v>42783</v>
      </c>
      <c r="O57" s="83"/>
      <c r="P57" s="262"/>
      <c r="Q57" s="83"/>
      <c r="R57" s="83"/>
      <c r="S57" s="82"/>
      <c r="T57" s="82"/>
      <c r="U57" s="82"/>
      <c r="V57" s="82"/>
    </row>
    <row r="58" spans="1:28" s="147" customFormat="1" ht="12.75">
      <c r="A58" s="148">
        <v>56</v>
      </c>
      <c r="B58" s="89" t="s">
        <v>88</v>
      </c>
      <c r="C58" s="89" t="s">
        <v>47</v>
      </c>
      <c r="D58" s="260">
        <v>42822</v>
      </c>
      <c r="E58" s="91">
        <v>5915</v>
      </c>
      <c r="F58" s="256" t="s">
        <v>506</v>
      </c>
      <c r="G58" s="276" t="s">
        <v>431</v>
      </c>
      <c r="H58" s="91">
        <v>1509</v>
      </c>
      <c r="I58" s="18">
        <v>76.26</v>
      </c>
      <c r="J58" s="81" t="s">
        <v>1263</v>
      </c>
      <c r="K58" s="90" t="s">
        <v>1264</v>
      </c>
      <c r="L58" s="91" t="s">
        <v>1265</v>
      </c>
      <c r="M58" s="140">
        <v>226</v>
      </c>
      <c r="N58" s="262">
        <v>42621</v>
      </c>
      <c r="O58" s="83" t="s">
        <v>1266</v>
      </c>
      <c r="P58" s="262">
        <v>18533</v>
      </c>
      <c r="Q58" s="83" t="s">
        <v>1267</v>
      </c>
      <c r="R58" s="262">
        <v>18689</v>
      </c>
      <c r="S58" s="82" t="s">
        <v>1268</v>
      </c>
      <c r="T58" s="209">
        <v>31730</v>
      </c>
      <c r="U58" s="82" t="s">
        <v>1269</v>
      </c>
      <c r="V58" s="209">
        <v>37665</v>
      </c>
      <c r="W58" s="147" t="s">
        <v>1270</v>
      </c>
      <c r="X58" s="405">
        <v>37707</v>
      </c>
      <c r="Y58" s="147" t="s">
        <v>1271</v>
      </c>
      <c r="Z58" s="405">
        <v>41555</v>
      </c>
      <c r="AA58" s="147" t="s">
        <v>1272</v>
      </c>
      <c r="AB58" s="405">
        <v>41841</v>
      </c>
    </row>
    <row r="59" spans="1:22" s="147" customFormat="1" ht="12.75">
      <c r="A59" s="148">
        <v>57</v>
      </c>
      <c r="B59" s="89" t="s">
        <v>88</v>
      </c>
      <c r="C59" s="89" t="s">
        <v>48</v>
      </c>
      <c r="D59" s="260">
        <v>42823</v>
      </c>
      <c r="E59" s="91">
        <v>5132</v>
      </c>
      <c r="F59" s="256" t="s">
        <v>1109</v>
      </c>
      <c r="G59" s="276" t="s">
        <v>739</v>
      </c>
      <c r="H59" s="91">
        <v>2898</v>
      </c>
      <c r="I59" s="18">
        <v>11.45</v>
      </c>
      <c r="J59" s="81" t="s">
        <v>684</v>
      </c>
      <c r="K59" s="90" t="s">
        <v>1273</v>
      </c>
      <c r="L59" s="91" t="s">
        <v>1274</v>
      </c>
      <c r="M59" s="140">
        <v>336</v>
      </c>
      <c r="N59" s="262">
        <v>42724</v>
      </c>
      <c r="O59" s="83" t="s">
        <v>1275</v>
      </c>
      <c r="P59" s="262">
        <v>14810</v>
      </c>
      <c r="Q59" s="83" t="s">
        <v>109</v>
      </c>
      <c r="R59" s="262">
        <v>15815</v>
      </c>
      <c r="S59" s="82" t="s">
        <v>1276</v>
      </c>
      <c r="T59" s="209">
        <v>35614</v>
      </c>
      <c r="U59" s="82" t="s">
        <v>1277</v>
      </c>
      <c r="V59" s="209">
        <v>35678</v>
      </c>
    </row>
    <row r="60" spans="1:24" s="147" customFormat="1" ht="12.75">
      <c r="A60" s="148">
        <v>58</v>
      </c>
      <c r="B60" s="89" t="s">
        <v>88</v>
      </c>
      <c r="C60" s="89" t="s">
        <v>47</v>
      </c>
      <c r="D60" s="260">
        <v>42828</v>
      </c>
      <c r="E60" s="91">
        <v>3956</v>
      </c>
      <c r="F60" s="256" t="s">
        <v>267</v>
      </c>
      <c r="G60" s="276" t="s">
        <v>1419</v>
      </c>
      <c r="H60" s="91">
        <v>4230</v>
      </c>
      <c r="I60" s="18">
        <v>16.76</v>
      </c>
      <c r="J60" s="81" t="s">
        <v>102</v>
      </c>
      <c r="K60" s="90" t="s">
        <v>1420</v>
      </c>
      <c r="L60" s="91" t="s">
        <v>1421</v>
      </c>
      <c r="M60" s="140">
        <v>304</v>
      </c>
      <c r="N60" s="262">
        <v>42697</v>
      </c>
      <c r="O60" s="83" t="s">
        <v>1422</v>
      </c>
      <c r="P60" s="262">
        <v>18127</v>
      </c>
      <c r="Q60" s="83" t="s">
        <v>109</v>
      </c>
      <c r="R60" s="262">
        <v>18921</v>
      </c>
      <c r="S60" s="82" t="s">
        <v>1423</v>
      </c>
      <c r="T60" s="209">
        <v>32141</v>
      </c>
      <c r="U60" s="82" t="s">
        <v>1424</v>
      </c>
      <c r="V60" s="209">
        <v>41984</v>
      </c>
      <c r="W60" s="147" t="s">
        <v>1425</v>
      </c>
      <c r="X60" s="405">
        <v>42390</v>
      </c>
    </row>
    <row r="61" spans="1:26" s="147" customFormat="1" ht="12.75">
      <c r="A61" s="148">
        <v>59</v>
      </c>
      <c r="B61" s="89" t="s">
        <v>88</v>
      </c>
      <c r="C61" s="89" t="s">
        <v>47</v>
      </c>
      <c r="D61" s="260">
        <v>42829</v>
      </c>
      <c r="E61" s="91">
        <v>740</v>
      </c>
      <c r="F61" s="256" t="s">
        <v>617</v>
      </c>
      <c r="G61" s="276" t="s">
        <v>1133</v>
      </c>
      <c r="H61" s="91">
        <v>3342</v>
      </c>
      <c r="I61" s="18">
        <v>0</v>
      </c>
      <c r="J61" s="81" t="s">
        <v>1426</v>
      </c>
      <c r="K61" s="90" t="s">
        <v>1427</v>
      </c>
      <c r="L61" s="91"/>
      <c r="M61" s="140">
        <v>87</v>
      </c>
      <c r="N61" s="262">
        <v>42818</v>
      </c>
      <c r="O61" s="83" t="s">
        <v>1134</v>
      </c>
      <c r="P61" s="262">
        <v>14454</v>
      </c>
      <c r="Q61" s="83" t="s">
        <v>1135</v>
      </c>
      <c r="R61" s="262">
        <v>18638</v>
      </c>
      <c r="S61" s="82" t="s">
        <v>1136</v>
      </c>
      <c r="T61" s="209">
        <v>32892</v>
      </c>
      <c r="U61" s="82" t="s">
        <v>1428</v>
      </c>
      <c r="V61" s="209">
        <v>36094</v>
      </c>
      <c r="W61" s="147" t="s">
        <v>1138</v>
      </c>
      <c r="X61" s="405">
        <v>38467</v>
      </c>
      <c r="Y61" s="147" t="s">
        <v>1139</v>
      </c>
      <c r="Z61" s="405">
        <v>38526</v>
      </c>
    </row>
    <row r="62" spans="1:22" s="147" customFormat="1" ht="12.75">
      <c r="A62" s="148">
        <v>60</v>
      </c>
      <c r="B62" s="89" t="s">
        <v>88</v>
      </c>
      <c r="C62" s="89" t="s">
        <v>47</v>
      </c>
      <c r="D62" s="260">
        <v>42829</v>
      </c>
      <c r="E62" s="91">
        <v>6020</v>
      </c>
      <c r="F62" s="256" t="s">
        <v>957</v>
      </c>
      <c r="G62" s="276" t="s">
        <v>1429</v>
      </c>
      <c r="H62" s="91">
        <v>2020</v>
      </c>
      <c r="I62" s="18">
        <v>428.13</v>
      </c>
      <c r="J62" s="81" t="s">
        <v>1430</v>
      </c>
      <c r="K62" s="90" t="s">
        <v>1431</v>
      </c>
      <c r="L62" s="91" t="s">
        <v>1432</v>
      </c>
      <c r="M62" s="140">
        <v>14637</v>
      </c>
      <c r="N62" s="422">
        <v>1944</v>
      </c>
      <c r="O62" s="83" t="s">
        <v>1433</v>
      </c>
      <c r="P62" s="262">
        <v>19214</v>
      </c>
      <c r="Q62" s="83" t="s">
        <v>1434</v>
      </c>
      <c r="R62" s="262">
        <v>42509</v>
      </c>
      <c r="S62" s="82"/>
      <c r="T62" s="82"/>
      <c r="U62" s="82"/>
      <c r="V62" s="82"/>
    </row>
    <row r="63" spans="1:22" s="147" customFormat="1" ht="12.75">
      <c r="A63" s="148">
        <v>61</v>
      </c>
      <c r="B63" s="89" t="s">
        <v>88</v>
      </c>
      <c r="C63" s="89" t="s">
        <v>47</v>
      </c>
      <c r="D63" s="260">
        <v>42835</v>
      </c>
      <c r="E63" s="91">
        <v>20</v>
      </c>
      <c r="F63" s="256" t="s">
        <v>764</v>
      </c>
      <c r="G63" s="276" t="s">
        <v>596</v>
      </c>
      <c r="H63" s="91" t="s">
        <v>768</v>
      </c>
      <c r="I63" s="18">
        <v>21.92</v>
      </c>
      <c r="J63" s="81" t="s">
        <v>1435</v>
      </c>
      <c r="K63" s="90" t="s">
        <v>766</v>
      </c>
      <c r="L63" s="91" t="s">
        <v>1436</v>
      </c>
      <c r="M63" s="140">
        <v>62</v>
      </c>
      <c r="N63" s="262">
        <v>42790</v>
      </c>
      <c r="O63" s="83"/>
      <c r="P63" s="262"/>
      <c r="Q63" s="83"/>
      <c r="R63" s="83"/>
      <c r="S63" s="82"/>
      <c r="T63" s="82"/>
      <c r="U63" s="82"/>
      <c r="V63" s="82"/>
    </row>
    <row r="64" spans="1:22" ht="12.75">
      <c r="A64" s="148">
        <v>62</v>
      </c>
      <c r="B64" s="89" t="s">
        <v>88</v>
      </c>
      <c r="C64" s="98" t="s">
        <v>47</v>
      </c>
      <c r="D64" s="260">
        <v>42837</v>
      </c>
      <c r="E64" s="91">
        <v>1208</v>
      </c>
      <c r="F64" s="256" t="s">
        <v>1389</v>
      </c>
      <c r="G64" s="276" t="s">
        <v>237</v>
      </c>
      <c r="H64" s="92" t="s">
        <v>1437</v>
      </c>
      <c r="I64" s="113">
        <v>44.84</v>
      </c>
      <c r="J64" s="81" t="s">
        <v>1438</v>
      </c>
      <c r="K64" s="81" t="s">
        <v>1439</v>
      </c>
      <c r="L64" s="262" t="s">
        <v>1440</v>
      </c>
      <c r="M64" s="140">
        <v>343</v>
      </c>
      <c r="N64" s="261">
        <v>42724</v>
      </c>
      <c r="O64" s="263"/>
      <c r="P64" s="263"/>
      <c r="Q64" s="263"/>
      <c r="R64" s="263"/>
      <c r="S64" s="12"/>
      <c r="T64" s="12"/>
      <c r="U64" s="12"/>
      <c r="V64" s="12"/>
    </row>
    <row r="65" spans="1:22" ht="12.75">
      <c r="A65" s="148">
        <v>63</v>
      </c>
      <c r="B65" s="89" t="s">
        <v>88</v>
      </c>
      <c r="C65" s="98" t="s">
        <v>47</v>
      </c>
      <c r="D65" s="260">
        <v>42838</v>
      </c>
      <c r="E65" s="255">
        <v>2462</v>
      </c>
      <c r="F65" s="256" t="s">
        <v>1405</v>
      </c>
      <c r="G65" s="276" t="s">
        <v>1441</v>
      </c>
      <c r="H65" s="92" t="s">
        <v>1442</v>
      </c>
      <c r="I65" s="113">
        <v>260.85</v>
      </c>
      <c r="J65" s="81" t="s">
        <v>1443</v>
      </c>
      <c r="K65" s="81" t="s">
        <v>1220</v>
      </c>
      <c r="L65" s="262" t="s">
        <v>1221</v>
      </c>
      <c r="M65" s="140">
        <v>40</v>
      </c>
      <c r="N65" s="261">
        <v>42418</v>
      </c>
      <c r="O65" s="263"/>
      <c r="P65" s="263"/>
      <c r="Q65" s="263"/>
      <c r="R65" s="263"/>
      <c r="S65" s="12"/>
      <c r="T65" s="12"/>
      <c r="U65" s="12"/>
      <c r="V65" s="12"/>
    </row>
    <row r="66" spans="1:22" ht="12.75">
      <c r="A66" s="148">
        <v>64</v>
      </c>
      <c r="B66" s="89" t="s">
        <v>88</v>
      </c>
      <c r="C66" s="98" t="s">
        <v>47</v>
      </c>
      <c r="D66" s="260">
        <v>42849</v>
      </c>
      <c r="E66" s="255">
        <v>29</v>
      </c>
      <c r="F66" s="256" t="s">
        <v>1051</v>
      </c>
      <c r="G66" s="276" t="s">
        <v>596</v>
      </c>
      <c r="H66" s="92" t="s">
        <v>1055</v>
      </c>
      <c r="I66" s="113">
        <v>0</v>
      </c>
      <c r="J66" s="81" t="s">
        <v>1390</v>
      </c>
      <c r="K66" s="81" t="s">
        <v>1053</v>
      </c>
      <c r="L66" s="262" t="s">
        <v>1444</v>
      </c>
      <c r="M66" s="140">
        <v>69</v>
      </c>
      <c r="N66" s="261">
        <v>42796</v>
      </c>
      <c r="O66" s="83" t="s">
        <v>1056</v>
      </c>
      <c r="P66" s="261">
        <v>17044</v>
      </c>
      <c r="Q66" s="83" t="s">
        <v>109</v>
      </c>
      <c r="R66" s="261">
        <v>17784</v>
      </c>
      <c r="S66" s="12"/>
      <c r="T66" s="12"/>
      <c r="U66" s="12"/>
      <c r="V66" s="12"/>
    </row>
    <row r="67" spans="1:22" ht="12.75">
      <c r="A67" s="148">
        <v>65</v>
      </c>
      <c r="B67" s="89" t="s">
        <v>88</v>
      </c>
      <c r="C67" s="98" t="s">
        <v>47</v>
      </c>
      <c r="D67" s="260">
        <v>42850</v>
      </c>
      <c r="E67" s="255">
        <v>1209</v>
      </c>
      <c r="F67" s="256" t="s">
        <v>764</v>
      </c>
      <c r="G67" s="276" t="s">
        <v>1237</v>
      </c>
      <c r="H67" s="92" t="s">
        <v>601</v>
      </c>
      <c r="I67" s="113">
        <v>0</v>
      </c>
      <c r="J67" s="81" t="s">
        <v>1390</v>
      </c>
      <c r="K67" s="81" t="s">
        <v>1445</v>
      </c>
      <c r="L67" s="262" t="s">
        <v>1446</v>
      </c>
      <c r="M67" s="140">
        <v>15</v>
      </c>
      <c r="N67" s="261">
        <v>42755</v>
      </c>
      <c r="O67" s="263"/>
      <c r="P67" s="263"/>
      <c r="Q67" s="263"/>
      <c r="R67" s="263"/>
      <c r="S67" s="12"/>
      <c r="T67" s="12"/>
      <c r="U67" s="12"/>
      <c r="V67" s="12"/>
    </row>
    <row r="68" spans="1:22" ht="12.75">
      <c r="A68" s="148">
        <v>66</v>
      </c>
      <c r="B68" s="89" t="s">
        <v>88</v>
      </c>
      <c r="C68" s="98" t="s">
        <v>47</v>
      </c>
      <c r="D68" s="260">
        <v>42850</v>
      </c>
      <c r="E68" s="255">
        <v>2751</v>
      </c>
      <c r="F68" s="256" t="s">
        <v>1447</v>
      </c>
      <c r="G68" s="276" t="s">
        <v>1448</v>
      </c>
      <c r="H68" s="92" t="s">
        <v>1449</v>
      </c>
      <c r="I68" s="113">
        <v>10099.95</v>
      </c>
      <c r="J68" s="81" t="s">
        <v>102</v>
      </c>
      <c r="K68" s="81" t="s">
        <v>1450</v>
      </c>
      <c r="L68" s="262" t="s">
        <v>1451</v>
      </c>
      <c r="M68" s="140">
        <v>238</v>
      </c>
      <c r="N68" s="261">
        <v>42215</v>
      </c>
      <c r="O68" s="83" t="s">
        <v>1452</v>
      </c>
      <c r="P68" s="261">
        <v>42725</v>
      </c>
      <c r="Q68" s="263"/>
      <c r="R68" s="263"/>
      <c r="S68" s="12"/>
      <c r="T68" s="12"/>
      <c r="U68" s="12"/>
      <c r="V68" s="12"/>
    </row>
    <row r="69" spans="1:22" ht="12.75">
      <c r="A69" s="148">
        <v>67</v>
      </c>
      <c r="B69" s="89" t="s">
        <v>88</v>
      </c>
      <c r="C69" s="98" t="s">
        <v>47</v>
      </c>
      <c r="D69" s="260">
        <v>42851</v>
      </c>
      <c r="E69" s="255">
        <v>1209</v>
      </c>
      <c r="F69" s="256" t="s">
        <v>780</v>
      </c>
      <c r="G69" s="276" t="s">
        <v>1237</v>
      </c>
      <c r="H69" s="92" t="s">
        <v>602</v>
      </c>
      <c r="I69" s="113">
        <v>0</v>
      </c>
      <c r="J69" s="81" t="s">
        <v>1390</v>
      </c>
      <c r="K69" s="81" t="s">
        <v>1445</v>
      </c>
      <c r="L69" s="262" t="s">
        <v>1446</v>
      </c>
      <c r="M69" s="140">
        <v>14</v>
      </c>
      <c r="N69" s="261">
        <v>42754</v>
      </c>
      <c r="O69" s="263"/>
      <c r="P69" s="263"/>
      <c r="Q69" s="263"/>
      <c r="R69" s="263"/>
      <c r="S69" s="12"/>
      <c r="T69" s="12"/>
      <c r="U69" s="12"/>
      <c r="V69" s="12"/>
    </row>
    <row r="70" spans="1:22" ht="12.75">
      <c r="A70" s="148">
        <v>68</v>
      </c>
      <c r="B70" s="89" t="s">
        <v>88</v>
      </c>
      <c r="C70" s="98" t="s">
        <v>47</v>
      </c>
      <c r="D70" s="260">
        <v>42852</v>
      </c>
      <c r="E70" s="255">
        <v>6406</v>
      </c>
      <c r="F70" s="256" t="s">
        <v>1453</v>
      </c>
      <c r="G70" s="276" t="s">
        <v>1454</v>
      </c>
      <c r="H70" s="92" t="s">
        <v>1455</v>
      </c>
      <c r="I70" s="113">
        <v>27.8</v>
      </c>
      <c r="J70" s="81" t="s">
        <v>1456</v>
      </c>
      <c r="K70" s="81" t="s">
        <v>1457</v>
      </c>
      <c r="L70" s="262" t="s">
        <v>1458</v>
      </c>
      <c r="M70" s="140">
        <v>171</v>
      </c>
      <c r="N70" s="261">
        <v>42563</v>
      </c>
      <c r="O70" s="83"/>
      <c r="P70" s="261"/>
      <c r="Q70" s="263"/>
      <c r="R70" s="263"/>
      <c r="S70" s="12"/>
      <c r="T70" s="12"/>
      <c r="U70" s="12"/>
      <c r="V70" s="12"/>
    </row>
    <row r="71" spans="1:22" ht="12.75">
      <c r="A71" s="148">
        <v>69</v>
      </c>
      <c r="B71" s="89" t="s">
        <v>88</v>
      </c>
      <c r="C71" s="98" t="s">
        <v>47</v>
      </c>
      <c r="D71" s="260">
        <v>42852</v>
      </c>
      <c r="E71" s="255">
        <v>823</v>
      </c>
      <c r="F71" s="256" t="s">
        <v>1413</v>
      </c>
      <c r="G71" s="276" t="s">
        <v>1459</v>
      </c>
      <c r="H71" s="92" t="s">
        <v>1460</v>
      </c>
      <c r="I71" s="113">
        <v>52.9</v>
      </c>
      <c r="J71" s="81" t="s">
        <v>102</v>
      </c>
      <c r="K71" s="81" t="s">
        <v>1461</v>
      </c>
      <c r="L71" s="262"/>
      <c r="M71" s="140">
        <v>188</v>
      </c>
      <c r="N71" s="261">
        <v>41863</v>
      </c>
      <c r="O71" s="83" t="s">
        <v>1462</v>
      </c>
      <c r="P71" s="261">
        <v>19838</v>
      </c>
      <c r="Q71" s="83" t="s">
        <v>109</v>
      </c>
      <c r="R71" s="261">
        <v>20986</v>
      </c>
      <c r="S71" s="12"/>
      <c r="T71" s="12"/>
      <c r="U71" s="12"/>
      <c r="V71" s="12"/>
    </row>
    <row r="72" spans="1:22" ht="12.75">
      <c r="A72" s="148">
        <v>70</v>
      </c>
      <c r="B72" s="89" t="s">
        <v>88</v>
      </c>
      <c r="C72" s="98" t="s">
        <v>47</v>
      </c>
      <c r="D72" s="260">
        <v>42852</v>
      </c>
      <c r="E72" s="255">
        <v>5156</v>
      </c>
      <c r="F72" s="256" t="s">
        <v>659</v>
      </c>
      <c r="G72" s="276" t="s">
        <v>386</v>
      </c>
      <c r="H72" s="92" t="s">
        <v>1463</v>
      </c>
      <c r="I72" s="113">
        <v>225.57999999999998</v>
      </c>
      <c r="J72" s="81" t="s">
        <v>1193</v>
      </c>
      <c r="K72" s="81" t="s">
        <v>1125</v>
      </c>
      <c r="L72" s="262" t="s">
        <v>1464</v>
      </c>
      <c r="M72" s="140">
        <v>20</v>
      </c>
      <c r="N72" s="261">
        <v>40610</v>
      </c>
      <c r="O72" s="83" t="s">
        <v>1129</v>
      </c>
      <c r="P72" s="261">
        <v>29194</v>
      </c>
      <c r="Q72" s="263"/>
      <c r="R72" s="263"/>
      <c r="S72" s="12"/>
      <c r="T72" s="12"/>
      <c r="U72" s="12"/>
      <c r="V72" s="12"/>
    </row>
    <row r="73" spans="1:22" ht="12.75">
      <c r="A73" s="148">
        <v>71</v>
      </c>
      <c r="B73" s="98" t="s">
        <v>88</v>
      </c>
      <c r="C73" s="98" t="s">
        <v>47</v>
      </c>
      <c r="D73" s="260">
        <v>42857</v>
      </c>
      <c r="E73" s="255">
        <v>1223</v>
      </c>
      <c r="F73" s="256" t="s">
        <v>466</v>
      </c>
      <c r="G73" s="276" t="s">
        <v>1710</v>
      </c>
      <c r="H73" s="92" t="s">
        <v>1711</v>
      </c>
      <c r="I73" s="113">
        <v>0</v>
      </c>
      <c r="J73" s="81" t="s">
        <v>1390</v>
      </c>
      <c r="K73" s="81" t="s">
        <v>1712</v>
      </c>
      <c r="L73" s="262" t="s">
        <v>1713</v>
      </c>
      <c r="M73" s="140">
        <v>350</v>
      </c>
      <c r="N73" s="262">
        <v>42731</v>
      </c>
      <c r="O73" s="262" t="s">
        <v>1714</v>
      </c>
      <c r="P73" s="261">
        <v>41694</v>
      </c>
      <c r="Q73" s="263"/>
      <c r="R73" s="263"/>
      <c r="S73" s="12"/>
      <c r="T73" s="12"/>
      <c r="U73" s="12"/>
      <c r="V73" s="12"/>
    </row>
    <row r="74" spans="1:24" ht="12.75">
      <c r="A74" s="148">
        <v>72</v>
      </c>
      <c r="B74" s="89" t="s">
        <v>88</v>
      </c>
      <c r="C74" s="98" t="s">
        <v>47</v>
      </c>
      <c r="D74" s="260">
        <v>42859</v>
      </c>
      <c r="E74" s="255">
        <v>855</v>
      </c>
      <c r="F74" s="256" t="s">
        <v>1715</v>
      </c>
      <c r="G74" s="276" t="s">
        <v>675</v>
      </c>
      <c r="H74" s="92" t="s">
        <v>1716</v>
      </c>
      <c r="I74" s="113">
        <v>91.7</v>
      </c>
      <c r="J74" s="81" t="s">
        <v>102</v>
      </c>
      <c r="K74" s="81" t="s">
        <v>1717</v>
      </c>
      <c r="L74" s="262" t="s">
        <v>1718</v>
      </c>
      <c r="M74" s="140">
        <v>370</v>
      </c>
      <c r="N74" s="261">
        <v>42292</v>
      </c>
      <c r="O74" s="83" t="s">
        <v>1649</v>
      </c>
      <c r="P74" s="261">
        <v>32724</v>
      </c>
      <c r="Q74" s="83" t="s">
        <v>1353</v>
      </c>
      <c r="R74" s="261">
        <v>32906</v>
      </c>
      <c r="S74" s="82" t="s">
        <v>1719</v>
      </c>
      <c r="T74" s="267">
        <v>37978</v>
      </c>
      <c r="U74" s="82" t="s">
        <v>1720</v>
      </c>
      <c r="V74" s="267">
        <v>41856</v>
      </c>
      <c r="W74" s="147" t="s">
        <v>1721</v>
      </c>
      <c r="X74" s="150">
        <v>41879</v>
      </c>
    </row>
    <row r="75" spans="1:26" ht="12.75">
      <c r="A75" s="148">
        <v>73</v>
      </c>
      <c r="B75" s="89" t="s">
        <v>88</v>
      </c>
      <c r="C75" s="98" t="s">
        <v>47</v>
      </c>
      <c r="D75" s="260">
        <v>42859</v>
      </c>
      <c r="E75" s="255">
        <v>766</v>
      </c>
      <c r="F75" s="256" t="s">
        <v>702</v>
      </c>
      <c r="G75" s="276" t="s">
        <v>392</v>
      </c>
      <c r="H75" s="92" t="s">
        <v>1722</v>
      </c>
      <c r="I75" s="113">
        <v>0</v>
      </c>
      <c r="J75" s="81" t="s">
        <v>1723</v>
      </c>
      <c r="K75" s="81" t="s">
        <v>1068</v>
      </c>
      <c r="L75" s="262" t="s">
        <v>1724</v>
      </c>
      <c r="M75" s="140">
        <v>72</v>
      </c>
      <c r="N75" s="261">
        <v>42802</v>
      </c>
      <c r="O75" s="83" t="s">
        <v>706</v>
      </c>
      <c r="P75" s="261">
        <v>41751</v>
      </c>
      <c r="Q75" s="83" t="s">
        <v>707</v>
      </c>
      <c r="R75" s="261">
        <v>41962</v>
      </c>
      <c r="S75" s="83"/>
      <c r="T75" s="267"/>
      <c r="U75" s="82"/>
      <c r="V75" s="267"/>
      <c r="W75" s="147"/>
      <c r="X75" s="150"/>
      <c r="Y75" s="174"/>
      <c r="Z75" s="150"/>
    </row>
    <row r="76" spans="1:22" ht="12.75">
      <c r="A76" s="148">
        <v>74</v>
      </c>
      <c r="B76" s="89" t="s">
        <v>88</v>
      </c>
      <c r="C76" s="98" t="s">
        <v>47</v>
      </c>
      <c r="D76" s="260">
        <v>42860</v>
      </c>
      <c r="E76" s="255">
        <v>1019</v>
      </c>
      <c r="F76" s="256" t="s">
        <v>1147</v>
      </c>
      <c r="G76" s="276" t="s">
        <v>1150</v>
      </c>
      <c r="H76" s="92" t="s">
        <v>1725</v>
      </c>
      <c r="I76" s="113">
        <v>4176.54</v>
      </c>
      <c r="J76" s="81" t="s">
        <v>102</v>
      </c>
      <c r="K76" s="81" t="s">
        <v>1148</v>
      </c>
      <c r="L76" s="262" t="s">
        <v>1726</v>
      </c>
      <c r="M76" s="140">
        <v>181</v>
      </c>
      <c r="N76" s="261">
        <v>42164</v>
      </c>
      <c r="O76" s="83" t="s">
        <v>1727</v>
      </c>
      <c r="P76" s="261">
        <v>42822</v>
      </c>
      <c r="Q76" s="263"/>
      <c r="R76" s="263"/>
      <c r="S76" s="12"/>
      <c r="T76" s="12"/>
      <c r="U76" s="12"/>
      <c r="V76" s="12"/>
    </row>
    <row r="77" spans="1:22" ht="12.75">
      <c r="A77" s="148">
        <v>75</v>
      </c>
      <c r="B77" s="89" t="s">
        <v>88</v>
      </c>
      <c r="C77" s="98" t="s">
        <v>47</v>
      </c>
      <c r="D77" s="260">
        <v>42867</v>
      </c>
      <c r="E77" s="255">
        <v>731</v>
      </c>
      <c r="F77" s="256" t="s">
        <v>267</v>
      </c>
      <c r="G77" s="276" t="s">
        <v>1728</v>
      </c>
      <c r="H77" s="92" t="s">
        <v>1729</v>
      </c>
      <c r="I77" s="113">
        <v>116.9</v>
      </c>
      <c r="J77" s="81" t="s">
        <v>684</v>
      </c>
      <c r="K77" s="81" t="s">
        <v>1730</v>
      </c>
      <c r="L77" s="262" t="s">
        <v>1731</v>
      </c>
      <c r="M77" s="140">
        <v>246</v>
      </c>
      <c r="N77" s="261">
        <v>42636</v>
      </c>
      <c r="O77" s="263"/>
      <c r="P77" s="263"/>
      <c r="Q77" s="263"/>
      <c r="R77" s="263"/>
      <c r="S77" s="12"/>
      <c r="T77" s="12"/>
      <c r="U77" s="12"/>
      <c r="V77" s="12"/>
    </row>
    <row r="78" spans="1:22" ht="12.75">
      <c r="A78" s="148">
        <v>76</v>
      </c>
      <c r="B78" s="89" t="s">
        <v>88</v>
      </c>
      <c r="C78" s="98" t="s">
        <v>47</v>
      </c>
      <c r="D78" s="260">
        <v>42871</v>
      </c>
      <c r="E78" s="255">
        <v>6300</v>
      </c>
      <c r="F78" s="256" t="s">
        <v>273</v>
      </c>
      <c r="G78" s="276" t="s">
        <v>270</v>
      </c>
      <c r="H78" s="92" t="s">
        <v>1732</v>
      </c>
      <c r="I78" s="113">
        <v>15384.43</v>
      </c>
      <c r="J78" s="81" t="s">
        <v>929</v>
      </c>
      <c r="K78" s="81" t="s">
        <v>1154</v>
      </c>
      <c r="L78" s="262" t="s">
        <v>1733</v>
      </c>
      <c r="M78" s="140">
        <v>202</v>
      </c>
      <c r="N78" s="261">
        <v>42181</v>
      </c>
      <c r="O78" s="83" t="s">
        <v>1734</v>
      </c>
      <c r="P78" s="261">
        <v>42825</v>
      </c>
      <c r="Q78" s="263"/>
      <c r="R78" s="263"/>
      <c r="S78" s="12"/>
      <c r="T78" s="12"/>
      <c r="U78" s="12"/>
      <c r="V78" s="12"/>
    </row>
    <row r="79" spans="1:26" ht="12.75">
      <c r="A79" s="148">
        <v>77</v>
      </c>
      <c r="B79" s="89" t="s">
        <v>88</v>
      </c>
      <c r="C79" s="98" t="s">
        <v>47</v>
      </c>
      <c r="D79" s="260">
        <v>42872</v>
      </c>
      <c r="E79" s="255">
        <v>5639</v>
      </c>
      <c r="F79" s="256" t="s">
        <v>1735</v>
      </c>
      <c r="G79" s="276" t="s">
        <v>1429</v>
      </c>
      <c r="H79" s="92" t="s">
        <v>1736</v>
      </c>
      <c r="I79" s="113">
        <v>0</v>
      </c>
      <c r="J79" s="81" t="s">
        <v>1737</v>
      </c>
      <c r="K79" s="81" t="s">
        <v>1738</v>
      </c>
      <c r="L79" s="262" t="s">
        <v>1739</v>
      </c>
      <c r="M79" s="140">
        <v>160</v>
      </c>
      <c r="N79" s="261">
        <v>42551</v>
      </c>
      <c r="O79" s="83" t="s">
        <v>1232</v>
      </c>
      <c r="P79" s="261">
        <v>38856</v>
      </c>
      <c r="Q79" s="83" t="s">
        <v>1740</v>
      </c>
      <c r="R79" s="262">
        <v>39161</v>
      </c>
      <c r="S79" s="82" t="s">
        <v>1741</v>
      </c>
      <c r="T79" s="267">
        <v>39400</v>
      </c>
      <c r="U79" s="82" t="s">
        <v>1742</v>
      </c>
      <c r="V79" s="267">
        <v>39434</v>
      </c>
      <c r="W79" s="147" t="s">
        <v>1743</v>
      </c>
      <c r="X79" s="150">
        <v>40498</v>
      </c>
      <c r="Y79" s="147" t="s">
        <v>1744</v>
      </c>
      <c r="Z79" s="150">
        <v>40529</v>
      </c>
    </row>
    <row r="80" spans="1:22" ht="12.75">
      <c r="A80" s="148">
        <v>78</v>
      </c>
      <c r="B80" s="98" t="s">
        <v>88</v>
      </c>
      <c r="C80" s="98" t="s">
        <v>47</v>
      </c>
      <c r="D80" s="260">
        <v>42873</v>
      </c>
      <c r="E80" s="255">
        <v>1464</v>
      </c>
      <c r="F80" s="256" t="s">
        <v>1745</v>
      </c>
      <c r="G80" s="276" t="s">
        <v>523</v>
      </c>
      <c r="H80" s="92" t="s">
        <v>1746</v>
      </c>
      <c r="I80" s="113">
        <v>9754.72</v>
      </c>
      <c r="J80" s="81" t="s">
        <v>102</v>
      </c>
      <c r="K80" s="81" t="s">
        <v>1747</v>
      </c>
      <c r="L80" s="262" t="s">
        <v>1748</v>
      </c>
      <c r="M80" s="140">
        <v>445</v>
      </c>
      <c r="N80" s="261">
        <v>42347</v>
      </c>
      <c r="O80" s="83" t="s">
        <v>1749</v>
      </c>
      <c r="P80" s="261">
        <v>42724</v>
      </c>
      <c r="Q80" s="83"/>
      <c r="R80" s="261"/>
      <c r="S80" s="12"/>
      <c r="T80" s="12"/>
      <c r="U80" s="12"/>
      <c r="V80" s="12"/>
    </row>
    <row r="81" spans="1:22" ht="12.75">
      <c r="A81" s="148">
        <v>78</v>
      </c>
      <c r="B81" s="89" t="s">
        <v>88</v>
      </c>
      <c r="C81" s="98" t="s">
        <v>47</v>
      </c>
      <c r="D81" s="260">
        <v>42877</v>
      </c>
      <c r="E81" s="255">
        <v>3969</v>
      </c>
      <c r="F81" s="256" t="s">
        <v>456</v>
      </c>
      <c r="G81" s="276" t="s">
        <v>596</v>
      </c>
      <c r="H81" s="92" t="s">
        <v>1750</v>
      </c>
      <c r="I81" s="113">
        <v>0</v>
      </c>
      <c r="J81" s="81" t="s">
        <v>1751</v>
      </c>
      <c r="K81" s="81" t="s">
        <v>1752</v>
      </c>
      <c r="L81" s="262" t="s">
        <v>1753</v>
      </c>
      <c r="M81" s="140">
        <v>249</v>
      </c>
      <c r="N81" s="261">
        <v>42640</v>
      </c>
      <c r="O81" s="263"/>
      <c r="P81" s="263"/>
      <c r="Q81" s="263"/>
      <c r="R81" s="263"/>
      <c r="S81" s="12"/>
      <c r="T81" s="12"/>
      <c r="U81" s="12"/>
      <c r="V81" s="12"/>
    </row>
    <row r="82" spans="1:22" ht="12.75">
      <c r="A82" s="148">
        <v>79</v>
      </c>
      <c r="B82" s="89" t="s">
        <v>88</v>
      </c>
      <c r="C82" s="98" t="s">
        <v>47</v>
      </c>
      <c r="D82" s="260">
        <v>42879</v>
      </c>
      <c r="E82" s="255">
        <v>3950</v>
      </c>
      <c r="F82" s="256" t="s">
        <v>1754</v>
      </c>
      <c r="G82" s="276" t="s">
        <v>1010</v>
      </c>
      <c r="H82" s="92" t="s">
        <v>1755</v>
      </c>
      <c r="I82" s="113">
        <v>11948.06</v>
      </c>
      <c r="J82" s="81" t="s">
        <v>102</v>
      </c>
      <c r="K82" s="81" t="s">
        <v>1522</v>
      </c>
      <c r="L82" s="262" t="s">
        <v>1523</v>
      </c>
      <c r="M82" s="140">
        <v>120</v>
      </c>
      <c r="N82" s="261">
        <v>42109</v>
      </c>
      <c r="O82" s="83" t="s">
        <v>1756</v>
      </c>
      <c r="P82" s="261">
        <v>42583</v>
      </c>
      <c r="Q82" s="263"/>
      <c r="R82" s="263"/>
      <c r="S82" s="12"/>
      <c r="T82" s="12"/>
      <c r="U82" s="12"/>
      <c r="V82" s="12"/>
    </row>
    <row r="83" spans="1:22" ht="12.75">
      <c r="A83" s="148">
        <v>80</v>
      </c>
      <c r="B83" s="89" t="s">
        <v>88</v>
      </c>
      <c r="C83" s="98" t="s">
        <v>47</v>
      </c>
      <c r="D83" s="260">
        <v>42881</v>
      </c>
      <c r="E83" s="255">
        <v>3037</v>
      </c>
      <c r="F83" s="256" t="s">
        <v>276</v>
      </c>
      <c r="G83" s="276" t="s">
        <v>1342</v>
      </c>
      <c r="H83" s="92" t="s">
        <v>1757</v>
      </c>
      <c r="I83" s="113">
        <v>66.01</v>
      </c>
      <c r="J83" s="81" t="s">
        <v>1390</v>
      </c>
      <c r="K83" s="81" t="s">
        <v>1758</v>
      </c>
      <c r="L83" s="262" t="s">
        <v>1759</v>
      </c>
      <c r="M83" s="140">
        <v>139</v>
      </c>
      <c r="N83" s="261">
        <v>42136</v>
      </c>
      <c r="O83" s="83" t="s">
        <v>1760</v>
      </c>
      <c r="P83" s="261">
        <v>29703</v>
      </c>
      <c r="Q83" s="83" t="s">
        <v>1761</v>
      </c>
      <c r="R83" s="261">
        <v>32618</v>
      </c>
      <c r="S83" s="82" t="s">
        <v>1762</v>
      </c>
      <c r="T83" s="267">
        <v>32700</v>
      </c>
      <c r="U83" s="12"/>
      <c r="V83" s="12"/>
    </row>
    <row r="84" spans="1:22" ht="12.75">
      <c r="A84" s="148">
        <v>81</v>
      </c>
      <c r="B84" s="89" t="s">
        <v>88</v>
      </c>
      <c r="C84" s="98" t="s">
        <v>47</v>
      </c>
      <c r="D84" s="260">
        <v>42885</v>
      </c>
      <c r="E84" s="255">
        <v>2264</v>
      </c>
      <c r="F84" s="256" t="s">
        <v>645</v>
      </c>
      <c r="G84" s="276" t="s">
        <v>392</v>
      </c>
      <c r="H84" s="92" t="s">
        <v>1763</v>
      </c>
      <c r="I84" s="113">
        <v>5579.35</v>
      </c>
      <c r="J84" s="81" t="s">
        <v>102</v>
      </c>
      <c r="K84" s="81" t="s">
        <v>647</v>
      </c>
      <c r="L84" s="262" t="s">
        <v>1764</v>
      </c>
      <c r="M84" s="140">
        <v>403</v>
      </c>
      <c r="N84" s="261">
        <v>38661</v>
      </c>
      <c r="O84" s="83" t="s">
        <v>1765</v>
      </c>
      <c r="P84" s="261">
        <v>42774</v>
      </c>
      <c r="Q84" s="263"/>
      <c r="R84" s="263"/>
      <c r="S84" s="12"/>
      <c r="T84" s="12"/>
      <c r="U84" s="12"/>
      <c r="V84" s="12"/>
    </row>
    <row r="85" spans="1:22" ht="12.75">
      <c r="A85" s="148">
        <v>82</v>
      </c>
      <c r="B85" s="98" t="s">
        <v>88</v>
      </c>
      <c r="C85" s="98" t="s">
        <v>47</v>
      </c>
      <c r="D85" s="260">
        <v>42885</v>
      </c>
      <c r="E85" s="255">
        <v>939</v>
      </c>
      <c r="F85" s="256" t="s">
        <v>1766</v>
      </c>
      <c r="G85" s="276" t="s">
        <v>1767</v>
      </c>
      <c r="H85" s="92" t="s">
        <v>1768</v>
      </c>
      <c r="I85" s="113">
        <v>74.04</v>
      </c>
      <c r="J85" s="81" t="s">
        <v>1390</v>
      </c>
      <c r="K85" s="81" t="s">
        <v>1769</v>
      </c>
      <c r="L85" s="262" t="s">
        <v>1770</v>
      </c>
      <c r="M85" s="140">
        <v>127</v>
      </c>
      <c r="N85" s="261">
        <v>42521</v>
      </c>
      <c r="O85" s="263"/>
      <c r="P85" s="263"/>
      <c r="Q85" s="263"/>
      <c r="R85" s="263"/>
      <c r="S85" s="12"/>
      <c r="T85" s="12"/>
      <c r="U85" s="12"/>
      <c r="V85" s="12"/>
    </row>
    <row r="86" spans="1:22" ht="12.75">
      <c r="A86" s="148">
        <v>84</v>
      </c>
      <c r="B86" s="89" t="s">
        <v>88</v>
      </c>
      <c r="C86" s="98" t="s">
        <v>47</v>
      </c>
      <c r="D86" s="260">
        <v>42886</v>
      </c>
      <c r="E86" s="255">
        <v>1852</v>
      </c>
      <c r="F86" s="256" t="s">
        <v>712</v>
      </c>
      <c r="G86" s="276" t="s">
        <v>1602</v>
      </c>
      <c r="H86" s="92" t="s">
        <v>1771</v>
      </c>
      <c r="I86" s="113">
        <v>48.33</v>
      </c>
      <c r="J86" s="81" t="s">
        <v>102</v>
      </c>
      <c r="K86" s="81" t="s">
        <v>1601</v>
      </c>
      <c r="L86" s="262" t="s">
        <v>1772</v>
      </c>
      <c r="M86" s="140">
        <v>137</v>
      </c>
      <c r="N86" s="261">
        <v>42866</v>
      </c>
      <c r="O86" s="83"/>
      <c r="P86" s="261"/>
      <c r="Q86" s="263"/>
      <c r="R86" s="263"/>
      <c r="S86" s="12"/>
      <c r="T86" s="12"/>
      <c r="U86" s="12"/>
      <c r="V86" s="12"/>
    </row>
    <row r="87" spans="1:22" ht="12.75">
      <c r="A87" s="148">
        <v>85</v>
      </c>
      <c r="B87" s="89" t="s">
        <v>88</v>
      </c>
      <c r="C87" s="98" t="s">
        <v>47</v>
      </c>
      <c r="D87" s="260">
        <v>42886</v>
      </c>
      <c r="E87" s="255">
        <v>1451</v>
      </c>
      <c r="F87" s="256" t="s">
        <v>1019</v>
      </c>
      <c r="G87" s="276" t="s">
        <v>473</v>
      </c>
      <c r="H87" s="92" t="s">
        <v>1773</v>
      </c>
      <c r="I87" s="113">
        <v>83.11</v>
      </c>
      <c r="J87" s="81" t="s">
        <v>102</v>
      </c>
      <c r="K87" s="81" t="s">
        <v>1774</v>
      </c>
      <c r="L87" s="262" t="s">
        <v>1775</v>
      </c>
      <c r="M87" s="140">
        <v>207</v>
      </c>
      <c r="N87" s="261">
        <v>41225</v>
      </c>
      <c r="O87" s="83" t="s">
        <v>1776</v>
      </c>
      <c r="P87" s="261">
        <v>17143</v>
      </c>
      <c r="Q87" s="83" t="s">
        <v>109</v>
      </c>
      <c r="R87" s="261">
        <v>17341</v>
      </c>
      <c r="S87" s="82" t="s">
        <v>1271</v>
      </c>
      <c r="T87" s="267">
        <v>38259</v>
      </c>
      <c r="U87" s="82" t="s">
        <v>1329</v>
      </c>
      <c r="V87" s="267">
        <v>38299</v>
      </c>
    </row>
    <row r="88" spans="1:22" ht="12.75">
      <c r="A88" s="148">
        <v>86</v>
      </c>
      <c r="B88" s="98" t="s">
        <v>88</v>
      </c>
      <c r="C88" s="98" t="s">
        <v>47</v>
      </c>
      <c r="D88" s="260">
        <v>42887</v>
      </c>
      <c r="E88" s="255">
        <v>929</v>
      </c>
      <c r="F88" s="256" t="s">
        <v>1070</v>
      </c>
      <c r="G88" s="276" t="s">
        <v>237</v>
      </c>
      <c r="H88" s="92" t="s">
        <v>2048</v>
      </c>
      <c r="I88" s="113">
        <v>1.84</v>
      </c>
      <c r="J88" s="81" t="s">
        <v>684</v>
      </c>
      <c r="K88" s="280" t="s">
        <v>1071</v>
      </c>
      <c r="L88" s="262" t="s">
        <v>2049</v>
      </c>
      <c r="M88" s="140">
        <v>73</v>
      </c>
      <c r="N88" s="261">
        <v>42803</v>
      </c>
      <c r="O88" s="263"/>
      <c r="P88" s="263"/>
      <c r="Q88" s="263"/>
      <c r="R88" s="263"/>
      <c r="S88" s="12"/>
      <c r="T88" s="12"/>
      <c r="U88" s="12"/>
      <c r="V88" s="12"/>
    </row>
    <row r="89" spans="1:22" s="38" customFormat="1" ht="12.75">
      <c r="A89" s="22">
        <v>87</v>
      </c>
      <c r="B89" s="68" t="s">
        <v>88</v>
      </c>
      <c r="C89" s="95" t="s">
        <v>47</v>
      </c>
      <c r="D89" s="286">
        <v>42888</v>
      </c>
      <c r="E89" s="284">
        <v>6139</v>
      </c>
      <c r="F89" s="76" t="s">
        <v>1233</v>
      </c>
      <c r="G89" s="277" t="s">
        <v>590</v>
      </c>
      <c r="H89" s="101" t="s">
        <v>2050</v>
      </c>
      <c r="I89" s="287">
        <v>0</v>
      </c>
      <c r="J89" s="125" t="s">
        <v>1390</v>
      </c>
      <c r="K89" s="81" t="s">
        <v>588</v>
      </c>
      <c r="L89" s="100" t="s">
        <v>1235</v>
      </c>
      <c r="M89" s="140">
        <v>92</v>
      </c>
      <c r="N89" s="41">
        <v>42489</v>
      </c>
      <c r="O89" s="30"/>
      <c r="P89" s="30"/>
      <c r="Q89" s="30"/>
      <c r="R89" s="30"/>
      <c r="S89" s="30"/>
      <c r="T89" s="30"/>
      <c r="U89" s="30"/>
      <c r="V89" s="30"/>
    </row>
    <row r="90" spans="1:22" ht="12.75">
      <c r="A90" s="148">
        <v>88</v>
      </c>
      <c r="B90" s="89" t="s">
        <v>88</v>
      </c>
      <c r="C90" s="98" t="s">
        <v>47</v>
      </c>
      <c r="D90" s="260">
        <v>42888</v>
      </c>
      <c r="E90" s="255">
        <v>219</v>
      </c>
      <c r="F90" s="256" t="s">
        <v>1413</v>
      </c>
      <c r="G90" s="276" t="s">
        <v>858</v>
      </c>
      <c r="H90" s="92" t="s">
        <v>2051</v>
      </c>
      <c r="I90" s="113">
        <v>0</v>
      </c>
      <c r="J90" s="125" t="s">
        <v>1390</v>
      </c>
      <c r="K90" s="81" t="s">
        <v>1414</v>
      </c>
      <c r="L90" s="285" t="s">
        <v>2052</v>
      </c>
      <c r="M90" s="140">
        <v>23</v>
      </c>
      <c r="N90" s="261">
        <v>32022</v>
      </c>
      <c r="O90" s="263"/>
      <c r="P90" s="263"/>
      <c r="Q90" s="263"/>
      <c r="R90" s="263"/>
      <c r="S90" s="12"/>
      <c r="T90" s="12"/>
      <c r="U90" s="12"/>
      <c r="V90" s="12"/>
    </row>
    <row r="91" spans="1:22" ht="12.75">
      <c r="A91" s="148">
        <v>89</v>
      </c>
      <c r="B91" s="89" t="s">
        <v>88</v>
      </c>
      <c r="C91" s="98" t="s">
        <v>47</v>
      </c>
      <c r="D91" s="260">
        <v>42892</v>
      </c>
      <c r="E91" s="255">
        <v>1410</v>
      </c>
      <c r="F91" s="256" t="s">
        <v>1849</v>
      </c>
      <c r="G91" s="276" t="s">
        <v>143</v>
      </c>
      <c r="H91" s="92" t="s">
        <v>2053</v>
      </c>
      <c r="I91" s="113">
        <v>10792.1</v>
      </c>
      <c r="J91" s="81" t="s">
        <v>102</v>
      </c>
      <c r="K91" s="81" t="s">
        <v>202</v>
      </c>
      <c r="L91" s="285" t="s">
        <v>1850</v>
      </c>
      <c r="M91" s="140">
        <v>274</v>
      </c>
      <c r="N91" s="261">
        <v>42228</v>
      </c>
      <c r="O91" s="83" t="s">
        <v>2054</v>
      </c>
      <c r="P91" s="261">
        <v>42681</v>
      </c>
      <c r="Q91" s="263"/>
      <c r="R91" s="263"/>
      <c r="S91" s="12"/>
      <c r="T91" s="12"/>
      <c r="U91" s="12"/>
      <c r="V91" s="12"/>
    </row>
    <row r="92" spans="1:22" ht="12.75">
      <c r="A92" s="148">
        <v>90</v>
      </c>
      <c r="B92" s="89" t="s">
        <v>88</v>
      </c>
      <c r="C92" s="98" t="s">
        <v>47</v>
      </c>
      <c r="D92" s="260">
        <v>42893</v>
      </c>
      <c r="E92" s="255">
        <v>6239</v>
      </c>
      <c r="F92" s="256" t="s">
        <v>267</v>
      </c>
      <c r="G92" s="276" t="s">
        <v>2055</v>
      </c>
      <c r="H92" s="92" t="s">
        <v>2056</v>
      </c>
      <c r="I92" s="113">
        <v>7242.29</v>
      </c>
      <c r="J92" s="81" t="s">
        <v>2057</v>
      </c>
      <c r="K92" s="81" t="s">
        <v>2058</v>
      </c>
      <c r="L92" s="285" t="s">
        <v>2059</v>
      </c>
      <c r="M92" s="140">
        <v>140</v>
      </c>
      <c r="N92" s="261">
        <v>41269</v>
      </c>
      <c r="O92" s="83" t="s">
        <v>2060</v>
      </c>
      <c r="P92" s="261">
        <v>42537</v>
      </c>
      <c r="Q92" s="83"/>
      <c r="R92" s="261"/>
      <c r="S92" s="12"/>
      <c r="T92" s="12"/>
      <c r="U92" s="12"/>
      <c r="V92" s="12"/>
    </row>
    <row r="93" spans="1:22" ht="12.75">
      <c r="A93" s="148">
        <v>91</v>
      </c>
      <c r="B93" s="89" t="s">
        <v>88</v>
      </c>
      <c r="C93" s="98" t="s">
        <v>47</v>
      </c>
      <c r="D93" s="260">
        <v>42893</v>
      </c>
      <c r="E93" s="255">
        <v>10</v>
      </c>
      <c r="F93" s="256" t="s">
        <v>241</v>
      </c>
      <c r="G93" s="276" t="s">
        <v>1853</v>
      </c>
      <c r="H93" s="92" t="s">
        <v>245</v>
      </c>
      <c r="I93" s="113">
        <v>24907.78</v>
      </c>
      <c r="J93" s="81" t="s">
        <v>929</v>
      </c>
      <c r="K93" s="281" t="s">
        <v>242</v>
      </c>
      <c r="L93" s="285" t="s">
        <v>1852</v>
      </c>
      <c r="M93" s="140">
        <v>133</v>
      </c>
      <c r="N93" s="261">
        <v>41802</v>
      </c>
      <c r="O93" s="83" t="s">
        <v>2061</v>
      </c>
      <c r="P93" s="261">
        <v>42090</v>
      </c>
      <c r="Q93" s="83" t="s">
        <v>862</v>
      </c>
      <c r="R93" s="261">
        <v>42766</v>
      </c>
      <c r="S93" s="12"/>
      <c r="T93" s="12"/>
      <c r="U93" s="12"/>
      <c r="V93" s="12"/>
    </row>
    <row r="94" spans="1:22" ht="12.75">
      <c r="A94" s="148">
        <v>92</v>
      </c>
      <c r="B94" s="89" t="s">
        <v>88</v>
      </c>
      <c r="C94" s="98" t="s">
        <v>47</v>
      </c>
      <c r="D94" s="260">
        <v>42894</v>
      </c>
      <c r="E94" s="255">
        <v>6133</v>
      </c>
      <c r="F94" s="256" t="s">
        <v>2062</v>
      </c>
      <c r="G94" s="276" t="s">
        <v>126</v>
      </c>
      <c r="H94" s="92" t="s">
        <v>2063</v>
      </c>
      <c r="I94" s="113">
        <v>9455.24</v>
      </c>
      <c r="J94" s="81" t="s">
        <v>102</v>
      </c>
      <c r="K94" s="81" t="s">
        <v>2064</v>
      </c>
      <c r="L94" s="285" t="s">
        <v>2065</v>
      </c>
      <c r="M94" s="140">
        <v>485</v>
      </c>
      <c r="N94" s="262">
        <v>42369</v>
      </c>
      <c r="O94" s="83" t="s">
        <v>2066</v>
      </c>
      <c r="P94" s="261">
        <v>42740</v>
      </c>
      <c r="Q94" s="263"/>
      <c r="R94" s="263"/>
      <c r="S94" s="12"/>
      <c r="T94" s="12"/>
      <c r="U94" s="12"/>
      <c r="V94" s="12"/>
    </row>
    <row r="95" spans="1:22" ht="12.75">
      <c r="A95" s="148">
        <v>93</v>
      </c>
      <c r="B95" s="89" t="s">
        <v>88</v>
      </c>
      <c r="C95" s="98" t="s">
        <v>47</v>
      </c>
      <c r="D95" s="260">
        <v>42894</v>
      </c>
      <c r="E95" s="255">
        <v>158</v>
      </c>
      <c r="F95" s="256" t="s">
        <v>1090</v>
      </c>
      <c r="G95" s="276" t="s">
        <v>1092</v>
      </c>
      <c r="H95" s="92" t="s">
        <v>2067</v>
      </c>
      <c r="I95" s="113">
        <v>6035.4</v>
      </c>
      <c r="J95" s="81" t="s">
        <v>102</v>
      </c>
      <c r="K95" s="81" t="s">
        <v>1091</v>
      </c>
      <c r="L95" s="285" t="s">
        <v>2068</v>
      </c>
      <c r="M95" s="140">
        <v>447</v>
      </c>
      <c r="N95" s="261">
        <v>42348</v>
      </c>
      <c r="O95" s="83" t="s">
        <v>2069</v>
      </c>
      <c r="P95" s="261">
        <v>42816</v>
      </c>
      <c r="Q95" s="263"/>
      <c r="R95" s="263"/>
      <c r="S95" s="12"/>
      <c r="T95" s="12"/>
      <c r="U95" s="12"/>
      <c r="V95" s="12"/>
    </row>
    <row r="96" spans="1:22" ht="12.75">
      <c r="A96" s="148">
        <v>94</v>
      </c>
      <c r="B96" s="89" t="s">
        <v>88</v>
      </c>
      <c r="C96" s="98" t="s">
        <v>47</v>
      </c>
      <c r="D96" s="260">
        <v>42899</v>
      </c>
      <c r="E96" s="255">
        <v>3935</v>
      </c>
      <c r="F96" s="256" t="s">
        <v>2070</v>
      </c>
      <c r="G96" s="276" t="s">
        <v>137</v>
      </c>
      <c r="H96" s="92" t="s">
        <v>2071</v>
      </c>
      <c r="I96" s="113">
        <v>4119.16</v>
      </c>
      <c r="J96" s="81" t="s">
        <v>102</v>
      </c>
      <c r="K96" s="81" t="s">
        <v>135</v>
      </c>
      <c r="L96" s="100" t="s">
        <v>2072</v>
      </c>
      <c r="M96" s="140">
        <v>483</v>
      </c>
      <c r="N96" s="261">
        <v>42369</v>
      </c>
      <c r="O96" s="83" t="s">
        <v>2073</v>
      </c>
      <c r="P96" s="261">
        <v>42740</v>
      </c>
      <c r="Q96" s="263"/>
      <c r="R96" s="263"/>
      <c r="S96" s="12"/>
      <c r="T96" s="12"/>
      <c r="U96" s="12"/>
      <c r="V96" s="12"/>
    </row>
    <row r="97" spans="1:22" s="147" customFormat="1" ht="12.75">
      <c r="A97" s="148">
        <v>95</v>
      </c>
      <c r="B97" s="89" t="s">
        <v>88</v>
      </c>
      <c r="C97" s="98" t="s">
        <v>47</v>
      </c>
      <c r="D97" s="260">
        <v>42901</v>
      </c>
      <c r="E97" s="255">
        <v>3971</v>
      </c>
      <c r="F97" s="256" t="s">
        <v>2074</v>
      </c>
      <c r="G97" s="276" t="s">
        <v>596</v>
      </c>
      <c r="H97" s="92" t="s">
        <v>2075</v>
      </c>
      <c r="I97" s="113">
        <v>0</v>
      </c>
      <c r="J97" s="81" t="s">
        <v>1390</v>
      </c>
      <c r="K97" s="81" t="s">
        <v>2076</v>
      </c>
      <c r="L97" s="285" t="s">
        <v>2077</v>
      </c>
      <c r="M97" s="140">
        <v>50</v>
      </c>
      <c r="N97" s="262">
        <v>42440</v>
      </c>
      <c r="O97" s="83"/>
      <c r="P97" s="83"/>
      <c r="Q97" s="83"/>
      <c r="R97" s="83"/>
      <c r="S97" s="82"/>
      <c r="T97" s="82"/>
      <c r="U97" s="82"/>
      <c r="V97" s="82"/>
    </row>
    <row r="98" spans="1:22" s="147" customFormat="1" ht="12.75">
      <c r="A98" s="148">
        <v>96</v>
      </c>
      <c r="B98" s="89" t="s">
        <v>88</v>
      </c>
      <c r="C98" s="98" t="s">
        <v>47</v>
      </c>
      <c r="D98" s="260">
        <v>42902</v>
      </c>
      <c r="E98" s="255">
        <v>69</v>
      </c>
      <c r="F98" s="256" t="s">
        <v>1556</v>
      </c>
      <c r="G98" s="276" t="s">
        <v>795</v>
      </c>
      <c r="H98" s="92" t="s">
        <v>267</v>
      </c>
      <c r="I98" s="113">
        <v>0</v>
      </c>
      <c r="J98" s="81" t="s">
        <v>1390</v>
      </c>
      <c r="K98" s="81" t="s">
        <v>1557</v>
      </c>
      <c r="L98" s="285" t="s">
        <v>2078</v>
      </c>
      <c r="M98" s="140">
        <v>127</v>
      </c>
      <c r="N98" s="262">
        <v>42860</v>
      </c>
      <c r="O98" s="83"/>
      <c r="P98" s="262"/>
      <c r="Q98" s="83"/>
      <c r="R98" s="262"/>
      <c r="S98" s="82"/>
      <c r="T98" s="82"/>
      <c r="U98" s="82"/>
      <c r="V98" s="82"/>
    </row>
    <row r="99" spans="1:22" s="147" customFormat="1" ht="12.75">
      <c r="A99" s="148">
        <v>97</v>
      </c>
      <c r="B99" s="89" t="s">
        <v>88</v>
      </c>
      <c r="C99" s="98" t="s">
        <v>47</v>
      </c>
      <c r="D99" s="260">
        <v>42902</v>
      </c>
      <c r="E99" s="255">
        <v>6239</v>
      </c>
      <c r="F99" s="256" t="s">
        <v>1024</v>
      </c>
      <c r="G99" s="276" t="s">
        <v>1927</v>
      </c>
      <c r="H99" s="92" t="s">
        <v>2079</v>
      </c>
      <c r="I99" s="113">
        <v>7758.67</v>
      </c>
      <c r="J99" s="81" t="s">
        <v>102</v>
      </c>
      <c r="K99" s="81" t="s">
        <v>2080</v>
      </c>
      <c r="L99" s="285" t="s">
        <v>2081</v>
      </c>
      <c r="M99" s="140">
        <v>296</v>
      </c>
      <c r="N99" s="262">
        <v>41963</v>
      </c>
      <c r="O99" s="83" t="s">
        <v>2082</v>
      </c>
      <c r="P99" s="262">
        <v>42275</v>
      </c>
      <c r="Q99" s="83" t="s">
        <v>2083</v>
      </c>
      <c r="R99" s="262">
        <v>42663</v>
      </c>
      <c r="S99" s="82"/>
      <c r="T99" s="82"/>
      <c r="U99" s="82"/>
      <c r="V99" s="82"/>
    </row>
    <row r="100" spans="1:22" s="147" customFormat="1" ht="12.75">
      <c r="A100" s="148">
        <v>98</v>
      </c>
      <c r="B100" s="89" t="s">
        <v>88</v>
      </c>
      <c r="C100" s="98" t="s">
        <v>47</v>
      </c>
      <c r="D100" s="260">
        <v>42902</v>
      </c>
      <c r="E100" s="255">
        <v>5506</v>
      </c>
      <c r="F100" s="256" t="s">
        <v>414</v>
      </c>
      <c r="G100" s="276" t="s">
        <v>171</v>
      </c>
      <c r="H100" s="92" t="s">
        <v>2084</v>
      </c>
      <c r="I100" s="113">
        <v>63.95</v>
      </c>
      <c r="J100" s="81" t="s">
        <v>684</v>
      </c>
      <c r="K100" s="81" t="s">
        <v>1542</v>
      </c>
      <c r="L100" s="285" t="s">
        <v>2085</v>
      </c>
      <c r="M100" s="140">
        <v>123</v>
      </c>
      <c r="N100" s="262">
        <v>42860</v>
      </c>
      <c r="O100" s="83" t="s">
        <v>1544</v>
      </c>
      <c r="P100" s="262">
        <v>42066</v>
      </c>
      <c r="Q100" s="83"/>
      <c r="R100" s="83"/>
      <c r="S100" s="82"/>
      <c r="T100" s="82"/>
      <c r="U100" s="82"/>
      <c r="V100" s="82"/>
    </row>
    <row r="101" spans="1:26" s="147" customFormat="1" ht="12.75">
      <c r="A101" s="148">
        <v>99</v>
      </c>
      <c r="B101" s="89" t="s">
        <v>88</v>
      </c>
      <c r="C101" s="98" t="s">
        <v>47</v>
      </c>
      <c r="D101" s="260">
        <v>42908</v>
      </c>
      <c r="E101" s="255">
        <v>1551</v>
      </c>
      <c r="F101" s="256" t="s">
        <v>957</v>
      </c>
      <c r="G101" s="276" t="s">
        <v>473</v>
      </c>
      <c r="H101" s="92" t="s">
        <v>2086</v>
      </c>
      <c r="I101" s="113">
        <v>0</v>
      </c>
      <c r="J101" s="81" t="s">
        <v>684</v>
      </c>
      <c r="K101" s="81" t="s">
        <v>2087</v>
      </c>
      <c r="L101" s="285" t="s">
        <v>2088</v>
      </c>
      <c r="M101" s="140">
        <v>161</v>
      </c>
      <c r="N101" s="262">
        <v>42885</v>
      </c>
      <c r="O101" s="83" t="s">
        <v>2089</v>
      </c>
      <c r="P101" s="262">
        <v>17196</v>
      </c>
      <c r="Q101" s="83" t="s">
        <v>109</v>
      </c>
      <c r="R101" s="262">
        <v>18261</v>
      </c>
      <c r="S101" s="82" t="s">
        <v>1699</v>
      </c>
      <c r="T101" s="209">
        <v>18451</v>
      </c>
      <c r="U101" s="82" t="s">
        <v>109</v>
      </c>
      <c r="V101" s="209">
        <v>18712</v>
      </c>
      <c r="W101" s="147" t="s">
        <v>1700</v>
      </c>
      <c r="X101" s="405">
        <v>35228</v>
      </c>
      <c r="Y101" s="147" t="s">
        <v>1353</v>
      </c>
      <c r="Z101" s="405">
        <v>40609</v>
      </c>
    </row>
    <row r="102" spans="1:22" s="147" customFormat="1" ht="12.75">
      <c r="A102" s="148">
        <v>100</v>
      </c>
      <c r="B102" s="89" t="s">
        <v>88</v>
      </c>
      <c r="C102" s="98" t="s">
        <v>47</v>
      </c>
      <c r="D102" s="260">
        <v>42909</v>
      </c>
      <c r="E102" s="255">
        <v>5964</v>
      </c>
      <c r="F102" s="256" t="s">
        <v>2090</v>
      </c>
      <c r="G102" s="276" t="s">
        <v>2091</v>
      </c>
      <c r="H102" s="92" t="s">
        <v>2092</v>
      </c>
      <c r="I102" s="113">
        <v>17448.08</v>
      </c>
      <c r="J102" s="81" t="s">
        <v>2093</v>
      </c>
      <c r="K102" s="81" t="s">
        <v>2094</v>
      </c>
      <c r="L102" s="285" t="s">
        <v>2095</v>
      </c>
      <c r="M102" s="140">
        <v>55</v>
      </c>
      <c r="N102" s="262">
        <v>39266</v>
      </c>
      <c r="O102" s="83" t="s">
        <v>2096</v>
      </c>
      <c r="P102" s="262">
        <v>40030</v>
      </c>
      <c r="Q102" s="83" t="s">
        <v>2097</v>
      </c>
      <c r="R102" s="262">
        <v>41067</v>
      </c>
      <c r="S102" s="209" t="s">
        <v>2098</v>
      </c>
      <c r="T102" s="209">
        <v>41698</v>
      </c>
      <c r="U102" s="82"/>
      <c r="V102" s="82"/>
    </row>
    <row r="103" spans="1:22" s="147" customFormat="1" ht="12.75">
      <c r="A103" s="148">
        <v>101</v>
      </c>
      <c r="B103" s="89" t="s">
        <v>88</v>
      </c>
      <c r="C103" s="98" t="s">
        <v>47</v>
      </c>
      <c r="D103" s="260">
        <v>42915</v>
      </c>
      <c r="E103" s="255">
        <v>261</v>
      </c>
      <c r="F103" s="256" t="s">
        <v>2099</v>
      </c>
      <c r="G103" s="276" t="s">
        <v>1513</v>
      </c>
      <c r="H103" s="92" t="s">
        <v>2100</v>
      </c>
      <c r="I103" s="113">
        <v>3571.2</v>
      </c>
      <c r="J103" s="81" t="s">
        <v>102</v>
      </c>
      <c r="K103" s="81" t="s">
        <v>2101</v>
      </c>
      <c r="L103" s="285" t="s">
        <v>2102</v>
      </c>
      <c r="M103" s="140">
        <v>152</v>
      </c>
      <c r="N103" s="262">
        <v>42143</v>
      </c>
      <c r="O103" s="83"/>
      <c r="P103" s="83"/>
      <c r="Q103" s="83"/>
      <c r="R103" s="83"/>
      <c r="S103" s="82"/>
      <c r="T103" s="82"/>
      <c r="U103" s="82"/>
      <c r="V103" s="82"/>
    </row>
    <row r="104" spans="1:22" s="147" customFormat="1" ht="12.75">
      <c r="A104" s="148">
        <v>102</v>
      </c>
      <c r="B104" s="89" t="s">
        <v>88</v>
      </c>
      <c r="C104" s="98" t="s">
        <v>47</v>
      </c>
      <c r="D104" s="260">
        <v>42919</v>
      </c>
      <c r="E104" s="255">
        <v>6335</v>
      </c>
      <c r="F104" s="256" t="s">
        <v>603</v>
      </c>
      <c r="G104" s="276" t="s">
        <v>590</v>
      </c>
      <c r="H104" s="92" t="s">
        <v>2353</v>
      </c>
      <c r="I104" s="113">
        <v>9.35</v>
      </c>
      <c r="J104" s="81" t="s">
        <v>1390</v>
      </c>
      <c r="K104" s="81" t="s">
        <v>2354</v>
      </c>
      <c r="L104" s="285" t="s">
        <v>2355</v>
      </c>
      <c r="M104" s="140">
        <v>310</v>
      </c>
      <c r="N104" s="262">
        <v>42698</v>
      </c>
      <c r="O104" s="83" t="s">
        <v>2356</v>
      </c>
      <c r="P104" s="262">
        <v>29780</v>
      </c>
      <c r="Q104" s="83" t="s">
        <v>109</v>
      </c>
      <c r="R104" s="262">
        <v>30366</v>
      </c>
      <c r="S104" s="82" t="s">
        <v>2357</v>
      </c>
      <c r="T104" s="82">
        <v>2000</v>
      </c>
      <c r="U104" s="82"/>
      <c r="V104" s="82"/>
    </row>
    <row r="105" spans="1:22" s="147" customFormat="1" ht="12.75">
      <c r="A105" s="148">
        <v>103</v>
      </c>
      <c r="B105" s="89" t="s">
        <v>88</v>
      </c>
      <c r="C105" s="98" t="s">
        <v>47</v>
      </c>
      <c r="D105" s="260">
        <v>41825</v>
      </c>
      <c r="E105" s="255">
        <v>3966</v>
      </c>
      <c r="F105" s="256" t="s">
        <v>1094</v>
      </c>
      <c r="G105" s="276" t="s">
        <v>2291</v>
      </c>
      <c r="H105" s="92" t="s">
        <v>2358</v>
      </c>
      <c r="I105" s="113">
        <v>229.64</v>
      </c>
      <c r="J105" s="81" t="s">
        <v>2359</v>
      </c>
      <c r="K105" s="81" t="s">
        <v>2360</v>
      </c>
      <c r="L105" s="285" t="s">
        <v>2361</v>
      </c>
      <c r="M105" s="140">
        <v>20</v>
      </c>
      <c r="N105" s="262">
        <v>38036</v>
      </c>
      <c r="O105" s="83" t="s">
        <v>2362</v>
      </c>
      <c r="P105" s="262">
        <v>42697</v>
      </c>
      <c r="Q105" s="83"/>
      <c r="R105" s="83"/>
      <c r="S105" s="82"/>
      <c r="T105" s="82"/>
      <c r="U105" s="82"/>
      <c r="V105" s="82"/>
    </row>
    <row r="106" spans="1:22" s="147" customFormat="1" ht="12.75">
      <c r="A106" s="148">
        <v>104</v>
      </c>
      <c r="B106" s="89" t="s">
        <v>88</v>
      </c>
      <c r="C106" s="98" t="s">
        <v>47</v>
      </c>
      <c r="D106" s="260">
        <v>42921</v>
      </c>
      <c r="E106" s="255">
        <v>3939</v>
      </c>
      <c r="F106" s="256" t="s">
        <v>2363</v>
      </c>
      <c r="G106" s="276" t="s">
        <v>596</v>
      </c>
      <c r="H106" s="92" t="s">
        <v>600</v>
      </c>
      <c r="I106" s="113">
        <v>0</v>
      </c>
      <c r="J106" s="81" t="s">
        <v>1390</v>
      </c>
      <c r="K106" s="81" t="s">
        <v>207</v>
      </c>
      <c r="L106" s="285" t="s">
        <v>2364</v>
      </c>
      <c r="M106" s="140">
        <v>21</v>
      </c>
      <c r="N106" s="262">
        <v>42762</v>
      </c>
      <c r="O106" s="83"/>
      <c r="P106" s="83"/>
      <c r="Q106" s="83"/>
      <c r="R106" s="83"/>
      <c r="S106" s="82"/>
      <c r="T106" s="82"/>
      <c r="U106" s="82"/>
      <c r="V106" s="82"/>
    </row>
    <row r="107" spans="1:36" s="147" customFormat="1" ht="12.75">
      <c r="A107" s="148">
        <v>105</v>
      </c>
      <c r="B107" s="89" t="s">
        <v>88</v>
      </c>
      <c r="C107" s="98" t="s">
        <v>47</v>
      </c>
      <c r="D107" s="260">
        <v>42921</v>
      </c>
      <c r="E107" s="255">
        <v>32</v>
      </c>
      <c r="F107" s="256" t="s">
        <v>2365</v>
      </c>
      <c r="G107" s="278" t="s">
        <v>2366</v>
      </c>
      <c r="H107" s="92" t="s">
        <v>2367</v>
      </c>
      <c r="I107" s="113">
        <v>0</v>
      </c>
      <c r="J107" s="81" t="s">
        <v>1390</v>
      </c>
      <c r="K107" s="81" t="s">
        <v>2368</v>
      </c>
      <c r="L107" s="285" t="s">
        <v>2369</v>
      </c>
      <c r="M107" s="140">
        <v>307</v>
      </c>
      <c r="N107" s="262">
        <v>42698</v>
      </c>
      <c r="O107" s="83" t="s">
        <v>2370</v>
      </c>
      <c r="P107" s="262">
        <v>13204</v>
      </c>
      <c r="Q107" s="83" t="s">
        <v>109</v>
      </c>
      <c r="R107" s="83">
        <v>1942</v>
      </c>
      <c r="S107" s="82" t="s">
        <v>2371</v>
      </c>
      <c r="T107" s="209">
        <v>32141</v>
      </c>
      <c r="U107" s="82" t="s">
        <v>2372</v>
      </c>
      <c r="V107" s="209">
        <v>38440</v>
      </c>
      <c r="W107" s="147" t="s">
        <v>2373</v>
      </c>
      <c r="X107" s="405">
        <v>33458</v>
      </c>
      <c r="Y107" s="147" t="s">
        <v>2374</v>
      </c>
      <c r="Z107" s="405">
        <v>33473</v>
      </c>
      <c r="AA107" s="147" t="s">
        <v>2375</v>
      </c>
      <c r="AB107" s="405">
        <v>39917</v>
      </c>
      <c r="AC107" s="147" t="s">
        <v>2376</v>
      </c>
      <c r="AD107" s="405">
        <v>40189</v>
      </c>
      <c r="AE107" s="147" t="s">
        <v>1659</v>
      </c>
      <c r="AF107" s="405">
        <v>40403</v>
      </c>
      <c r="AG107" s="147" t="s">
        <v>2377</v>
      </c>
      <c r="AH107" s="405">
        <v>40934</v>
      </c>
      <c r="AI107" s="147" t="s">
        <v>2378</v>
      </c>
      <c r="AJ107" s="405">
        <v>40982</v>
      </c>
    </row>
    <row r="108" spans="1:22" s="147" customFormat="1" ht="12.75">
      <c r="A108" s="148">
        <v>106</v>
      </c>
      <c r="B108" s="89" t="s">
        <v>88</v>
      </c>
      <c r="C108" s="98" t="s">
        <v>47</v>
      </c>
      <c r="D108" s="260">
        <v>42922</v>
      </c>
      <c r="E108" s="255">
        <v>1571</v>
      </c>
      <c r="F108" s="256" t="s">
        <v>2379</v>
      </c>
      <c r="G108" s="276" t="s">
        <v>1366</v>
      </c>
      <c r="H108" s="92" t="s">
        <v>2380</v>
      </c>
      <c r="I108" s="113">
        <v>9.12</v>
      </c>
      <c r="J108" s="81" t="s">
        <v>1390</v>
      </c>
      <c r="K108" s="81" t="s">
        <v>1364</v>
      </c>
      <c r="L108" s="285" t="s">
        <v>2381</v>
      </c>
      <c r="M108" s="140">
        <v>111</v>
      </c>
      <c r="N108" s="262">
        <v>42487</v>
      </c>
      <c r="O108" s="83" t="s">
        <v>1367</v>
      </c>
      <c r="P108" s="262">
        <v>22195</v>
      </c>
      <c r="Q108" s="83" t="s">
        <v>109</v>
      </c>
      <c r="R108" s="262">
        <v>22424</v>
      </c>
      <c r="S108" s="82"/>
      <c r="T108" s="82"/>
      <c r="U108" s="82"/>
      <c r="V108" s="82"/>
    </row>
    <row r="109" spans="1:22" s="147" customFormat="1" ht="12.75">
      <c r="A109" s="148">
        <v>107</v>
      </c>
      <c r="B109" s="89" t="s">
        <v>88</v>
      </c>
      <c r="C109" s="98" t="s">
        <v>47</v>
      </c>
      <c r="D109" s="260">
        <v>42922</v>
      </c>
      <c r="E109" s="255">
        <v>737</v>
      </c>
      <c r="F109" s="256" t="s">
        <v>461</v>
      </c>
      <c r="G109" s="276" t="s">
        <v>2105</v>
      </c>
      <c r="H109" s="92" t="s">
        <v>2382</v>
      </c>
      <c r="I109" s="113">
        <v>166.25</v>
      </c>
      <c r="J109" s="81" t="s">
        <v>2383</v>
      </c>
      <c r="K109" s="81" t="s">
        <v>2384</v>
      </c>
      <c r="L109" s="285" t="s">
        <v>2385</v>
      </c>
      <c r="M109" s="140" t="s">
        <v>2386</v>
      </c>
      <c r="N109" s="262">
        <v>42479</v>
      </c>
      <c r="O109" s="83" t="s">
        <v>2387</v>
      </c>
      <c r="P109" s="262">
        <v>41134</v>
      </c>
      <c r="Q109" s="83"/>
      <c r="R109" s="83"/>
      <c r="S109" s="82"/>
      <c r="T109" s="82"/>
      <c r="U109" s="82"/>
      <c r="V109" s="82"/>
    </row>
    <row r="110" spans="1:22" s="147" customFormat="1" ht="12.75">
      <c r="A110" s="148">
        <v>108</v>
      </c>
      <c r="B110" s="89" t="s">
        <v>88</v>
      </c>
      <c r="C110" s="98" t="s">
        <v>47</v>
      </c>
      <c r="D110" s="260">
        <v>42927</v>
      </c>
      <c r="E110" s="255">
        <v>242</v>
      </c>
      <c r="F110" s="256" t="s">
        <v>2388</v>
      </c>
      <c r="G110" s="276" t="s">
        <v>687</v>
      </c>
      <c r="H110" s="92" t="s">
        <v>2389</v>
      </c>
      <c r="I110" s="113">
        <v>1076.68</v>
      </c>
      <c r="J110" s="81" t="s">
        <v>684</v>
      </c>
      <c r="K110" s="81" t="s">
        <v>685</v>
      </c>
      <c r="L110" s="285" t="s">
        <v>2390</v>
      </c>
      <c r="M110" s="140">
        <v>122</v>
      </c>
      <c r="N110" s="262">
        <v>41576</v>
      </c>
      <c r="O110" s="83" t="s">
        <v>2391</v>
      </c>
      <c r="P110" s="262">
        <v>42779</v>
      </c>
      <c r="Q110" s="83"/>
      <c r="R110" s="83"/>
      <c r="S110" s="82"/>
      <c r="T110" s="82"/>
      <c r="U110" s="82"/>
      <c r="V110" s="82"/>
    </row>
    <row r="111" spans="1:22" s="147" customFormat="1" ht="12.75">
      <c r="A111" s="148">
        <v>109</v>
      </c>
      <c r="B111" s="89" t="s">
        <v>88</v>
      </c>
      <c r="C111" s="98" t="s">
        <v>47</v>
      </c>
      <c r="D111" s="260">
        <v>42929</v>
      </c>
      <c r="E111" s="255">
        <v>3601</v>
      </c>
      <c r="F111" s="256" t="s">
        <v>2388</v>
      </c>
      <c r="G111" s="276" t="s">
        <v>1342</v>
      </c>
      <c r="H111" s="92" t="s">
        <v>2392</v>
      </c>
      <c r="I111" s="113">
        <v>0</v>
      </c>
      <c r="J111" s="81" t="s">
        <v>2393</v>
      </c>
      <c r="K111" s="81" t="s">
        <v>2396</v>
      </c>
      <c r="L111" s="285" t="s">
        <v>2394</v>
      </c>
      <c r="M111" s="140">
        <v>308</v>
      </c>
      <c r="N111" s="262">
        <v>42243</v>
      </c>
      <c r="O111" s="83" t="s">
        <v>725</v>
      </c>
      <c r="P111" s="262">
        <v>36342</v>
      </c>
      <c r="Q111" s="83"/>
      <c r="R111" s="262"/>
      <c r="S111" s="82"/>
      <c r="T111" s="82"/>
      <c r="U111" s="82"/>
      <c r="V111" s="82"/>
    </row>
    <row r="112" spans="1:22" s="147" customFormat="1" ht="12.75">
      <c r="A112" s="148">
        <v>110</v>
      </c>
      <c r="B112" s="89" t="s">
        <v>88</v>
      </c>
      <c r="C112" s="98" t="s">
        <v>47</v>
      </c>
      <c r="D112" s="260">
        <v>42930</v>
      </c>
      <c r="E112" s="255">
        <v>3062</v>
      </c>
      <c r="F112" s="256" t="s">
        <v>2395</v>
      </c>
      <c r="G112" s="276" t="s">
        <v>1383</v>
      </c>
      <c r="H112" s="92" t="s">
        <v>1442</v>
      </c>
      <c r="I112" s="113">
        <v>261.3</v>
      </c>
      <c r="J112" s="81" t="s">
        <v>1390</v>
      </c>
      <c r="K112" s="81" t="s">
        <v>2397</v>
      </c>
      <c r="L112" s="285" t="s">
        <v>2398</v>
      </c>
      <c r="M112" s="140">
        <v>138</v>
      </c>
      <c r="N112" s="262">
        <v>42866</v>
      </c>
      <c r="O112" s="83" t="s">
        <v>2399</v>
      </c>
      <c r="P112" s="83">
        <v>2017</v>
      </c>
      <c r="Q112" s="83"/>
      <c r="R112" s="83"/>
      <c r="S112" s="82"/>
      <c r="T112" s="82"/>
      <c r="U112" s="82"/>
      <c r="V112" s="82"/>
    </row>
    <row r="113" spans="1:22" s="147" customFormat="1" ht="12.75">
      <c r="A113" s="148">
        <v>111</v>
      </c>
      <c r="B113" s="89" t="s">
        <v>88</v>
      </c>
      <c r="C113" s="98" t="s">
        <v>47</v>
      </c>
      <c r="D113" s="260">
        <v>42940</v>
      </c>
      <c r="E113" s="255">
        <v>1010</v>
      </c>
      <c r="F113" s="256" t="s">
        <v>2395</v>
      </c>
      <c r="G113" s="276" t="s">
        <v>143</v>
      </c>
      <c r="H113" s="92" t="s">
        <v>2400</v>
      </c>
      <c r="I113" s="113">
        <v>31.08</v>
      </c>
      <c r="J113" s="81" t="s">
        <v>102</v>
      </c>
      <c r="K113" s="81" t="s">
        <v>2402</v>
      </c>
      <c r="L113" s="285" t="s">
        <v>2401</v>
      </c>
      <c r="M113" s="140">
        <v>90</v>
      </c>
      <c r="N113" s="262">
        <v>34491</v>
      </c>
      <c r="O113" s="83" t="s">
        <v>2403</v>
      </c>
      <c r="P113" s="262">
        <v>16067</v>
      </c>
      <c r="Q113" s="83" t="s">
        <v>109</v>
      </c>
      <c r="R113" s="262">
        <v>16473</v>
      </c>
      <c r="S113" s="82"/>
      <c r="T113" s="82"/>
      <c r="U113" s="82"/>
      <c r="V113" s="82"/>
    </row>
    <row r="114" spans="1:22" s="147" customFormat="1" ht="12.75">
      <c r="A114" s="148">
        <v>112</v>
      </c>
      <c r="B114" s="89" t="s">
        <v>88</v>
      </c>
      <c r="C114" s="98" t="s">
        <v>47</v>
      </c>
      <c r="D114" s="260">
        <v>42941</v>
      </c>
      <c r="E114" s="255">
        <v>53</v>
      </c>
      <c r="F114" s="256" t="s">
        <v>2404</v>
      </c>
      <c r="G114" s="276" t="s">
        <v>2405</v>
      </c>
      <c r="H114" s="92" t="s">
        <v>1632</v>
      </c>
      <c r="I114" s="113">
        <v>11543.2</v>
      </c>
      <c r="J114" s="81" t="s">
        <v>102</v>
      </c>
      <c r="K114" s="81" t="s">
        <v>2345</v>
      </c>
      <c r="L114" s="285" t="s">
        <v>2406</v>
      </c>
      <c r="M114" s="140">
        <v>234</v>
      </c>
      <c r="N114" s="262">
        <v>42212</v>
      </c>
      <c r="O114" s="83" t="s">
        <v>2407</v>
      </c>
      <c r="P114" s="262">
        <v>42626</v>
      </c>
      <c r="Q114" s="82"/>
      <c r="R114" s="82"/>
      <c r="S114" s="82"/>
      <c r="T114" s="82"/>
      <c r="U114" s="82"/>
      <c r="V114" s="82"/>
    </row>
    <row r="115" spans="1:22" s="147" customFormat="1" ht="12.75">
      <c r="A115" s="148">
        <v>113</v>
      </c>
      <c r="B115" s="89" t="s">
        <v>88</v>
      </c>
      <c r="C115" s="98" t="s">
        <v>47</v>
      </c>
      <c r="D115" s="260">
        <v>42941</v>
      </c>
      <c r="E115" s="255">
        <v>5302</v>
      </c>
      <c r="F115" s="256" t="s">
        <v>2408</v>
      </c>
      <c r="G115" s="276" t="s">
        <v>1548</v>
      </c>
      <c r="H115" s="92" t="s">
        <v>1596</v>
      </c>
      <c r="I115" s="113">
        <v>0</v>
      </c>
      <c r="J115" s="81" t="s">
        <v>684</v>
      </c>
      <c r="K115" s="81" t="s">
        <v>1594</v>
      </c>
      <c r="L115" s="285" t="s">
        <v>2409</v>
      </c>
      <c r="M115" s="140">
        <v>136</v>
      </c>
      <c r="N115" s="262">
        <v>42866</v>
      </c>
      <c r="O115" s="83" t="s">
        <v>1597</v>
      </c>
      <c r="P115" s="262">
        <v>40858</v>
      </c>
      <c r="Q115" s="83" t="s">
        <v>1598</v>
      </c>
      <c r="R115" s="262">
        <v>41251</v>
      </c>
      <c r="S115" s="82" t="s">
        <v>2410</v>
      </c>
      <c r="T115" s="82" t="s">
        <v>1600</v>
      </c>
      <c r="U115" s="209">
        <v>41367</v>
      </c>
      <c r="V115" s="82"/>
    </row>
    <row r="116" spans="1:22" s="147" customFormat="1" ht="12.75">
      <c r="A116" s="148">
        <v>114</v>
      </c>
      <c r="B116" s="89" t="s">
        <v>88</v>
      </c>
      <c r="C116" s="98" t="s">
        <v>47</v>
      </c>
      <c r="D116" s="260">
        <v>42941</v>
      </c>
      <c r="E116" s="255">
        <v>731</v>
      </c>
      <c r="F116" s="256" t="s">
        <v>2411</v>
      </c>
      <c r="G116" s="276" t="s">
        <v>857</v>
      </c>
      <c r="H116" s="92" t="s">
        <v>2412</v>
      </c>
      <c r="I116" s="113">
        <v>0</v>
      </c>
      <c r="J116" s="81" t="s">
        <v>2413</v>
      </c>
      <c r="K116" s="81" t="s">
        <v>2036</v>
      </c>
      <c r="L116" s="285" t="s">
        <v>2414</v>
      </c>
      <c r="M116" s="140">
        <v>188</v>
      </c>
      <c r="N116" s="262">
        <v>42914</v>
      </c>
      <c r="O116" s="83"/>
      <c r="P116" s="83"/>
      <c r="Q116" s="83"/>
      <c r="R116" s="83"/>
      <c r="S116" s="82"/>
      <c r="T116" s="82"/>
      <c r="U116" s="82"/>
      <c r="V116" s="82"/>
    </row>
    <row r="117" spans="1:22" s="147" customFormat="1" ht="12.75">
      <c r="A117" s="148">
        <v>115</v>
      </c>
      <c r="B117" s="89" t="s">
        <v>88</v>
      </c>
      <c r="C117" s="98" t="s">
        <v>47</v>
      </c>
      <c r="D117" s="260">
        <v>42943</v>
      </c>
      <c r="E117" s="255">
        <v>3935</v>
      </c>
      <c r="F117" s="256" t="s">
        <v>2411</v>
      </c>
      <c r="G117" s="276" t="s">
        <v>590</v>
      </c>
      <c r="H117" s="92" t="s">
        <v>2014</v>
      </c>
      <c r="I117" s="113">
        <v>0</v>
      </c>
      <c r="J117" s="81" t="s">
        <v>1390</v>
      </c>
      <c r="K117" s="81" t="s">
        <v>2415</v>
      </c>
      <c r="L117" s="285" t="s">
        <v>2416</v>
      </c>
      <c r="M117" s="140">
        <v>181</v>
      </c>
      <c r="N117" s="262">
        <v>42909</v>
      </c>
      <c r="O117" s="83" t="s">
        <v>1462</v>
      </c>
      <c r="P117" s="262">
        <v>41331</v>
      </c>
      <c r="Q117" s="83" t="s">
        <v>2417</v>
      </c>
      <c r="R117" s="262">
        <v>41957</v>
      </c>
      <c r="S117" s="82" t="s">
        <v>775</v>
      </c>
      <c r="T117" s="209">
        <v>42193</v>
      </c>
      <c r="U117" s="82"/>
      <c r="V117" s="82"/>
    </row>
    <row r="118" spans="1:22" s="147" customFormat="1" ht="12.75">
      <c r="A118" s="148">
        <v>116</v>
      </c>
      <c r="B118" s="89" t="s">
        <v>88</v>
      </c>
      <c r="C118" s="98" t="s">
        <v>47</v>
      </c>
      <c r="D118" s="260">
        <v>42943</v>
      </c>
      <c r="E118" s="255">
        <v>1237</v>
      </c>
      <c r="F118" s="256" t="s">
        <v>2418</v>
      </c>
      <c r="G118" s="276" t="s">
        <v>904</v>
      </c>
      <c r="H118" s="92" t="s">
        <v>2419</v>
      </c>
      <c r="I118" s="113">
        <v>0</v>
      </c>
      <c r="J118" s="81" t="s">
        <v>1641</v>
      </c>
      <c r="K118" s="81" t="s">
        <v>197</v>
      </c>
      <c r="L118" s="285" t="s">
        <v>2420</v>
      </c>
      <c r="M118" s="140" t="s">
        <v>2421</v>
      </c>
      <c r="N118" s="262">
        <v>42761</v>
      </c>
      <c r="O118" s="83"/>
      <c r="P118" s="83"/>
      <c r="Q118" s="83"/>
      <c r="R118" s="83"/>
      <c r="S118" s="82"/>
      <c r="T118" s="82"/>
      <c r="U118" s="82"/>
      <c r="V118" s="82"/>
    </row>
    <row r="119" spans="1:22" s="147" customFormat="1" ht="12.75">
      <c r="A119" s="148">
        <v>117</v>
      </c>
      <c r="B119" s="89" t="s">
        <v>88</v>
      </c>
      <c r="C119" s="98" t="s">
        <v>47</v>
      </c>
      <c r="D119" s="260">
        <v>42947</v>
      </c>
      <c r="E119" s="255">
        <v>5658</v>
      </c>
      <c r="F119" s="256" t="s">
        <v>2422</v>
      </c>
      <c r="G119" s="276" t="s">
        <v>1209</v>
      </c>
      <c r="H119" s="92" t="s">
        <v>2423</v>
      </c>
      <c r="I119" s="113">
        <v>142.55</v>
      </c>
      <c r="J119" s="81" t="s">
        <v>2424</v>
      </c>
      <c r="K119" s="81" t="s">
        <v>1298</v>
      </c>
      <c r="L119" s="285" t="s">
        <v>2425</v>
      </c>
      <c r="M119" s="140" t="s">
        <v>2426</v>
      </c>
      <c r="N119" s="262">
        <v>42473</v>
      </c>
      <c r="O119" s="83" t="s">
        <v>2427</v>
      </c>
      <c r="P119" s="262">
        <v>42832</v>
      </c>
      <c r="Q119" s="83"/>
      <c r="R119" s="83"/>
      <c r="S119" s="82"/>
      <c r="T119" s="82"/>
      <c r="U119" s="82"/>
      <c r="V119" s="82"/>
    </row>
    <row r="120" spans="1:22" ht="12.75">
      <c r="A120" s="148">
        <v>118</v>
      </c>
      <c r="B120" s="89" t="s">
        <v>88</v>
      </c>
      <c r="C120" s="98" t="s">
        <v>47</v>
      </c>
      <c r="D120" s="260">
        <v>42955</v>
      </c>
      <c r="E120" s="255">
        <v>5708</v>
      </c>
      <c r="F120" s="256" t="s">
        <v>276</v>
      </c>
      <c r="G120" s="276" t="s">
        <v>2651</v>
      </c>
      <c r="H120" s="92" t="s">
        <v>2652</v>
      </c>
      <c r="I120" s="113">
        <v>96.63</v>
      </c>
      <c r="J120" s="81" t="s">
        <v>2653</v>
      </c>
      <c r="K120" s="81" t="s">
        <v>2654</v>
      </c>
      <c r="L120" s="100" t="s">
        <v>2655</v>
      </c>
      <c r="M120" s="140" t="s">
        <v>2656</v>
      </c>
      <c r="N120" s="261">
        <v>42618</v>
      </c>
      <c r="O120" s="83"/>
      <c r="P120" s="261"/>
      <c r="Q120" s="263"/>
      <c r="R120" s="263"/>
      <c r="S120" s="12"/>
      <c r="T120" s="12"/>
      <c r="U120" s="12"/>
      <c r="V120" s="12"/>
    </row>
    <row r="121" spans="1:22" ht="12.75">
      <c r="A121" s="148">
        <v>119</v>
      </c>
      <c r="B121" s="89" t="s">
        <v>88</v>
      </c>
      <c r="C121" s="98" t="s">
        <v>48</v>
      </c>
      <c r="D121" s="260">
        <v>42956</v>
      </c>
      <c r="E121" s="255">
        <v>1227</v>
      </c>
      <c r="F121" s="256" t="s">
        <v>2395</v>
      </c>
      <c r="G121" s="276" t="s">
        <v>2657</v>
      </c>
      <c r="H121" s="92" t="s">
        <v>2658</v>
      </c>
      <c r="I121" s="113">
        <v>0</v>
      </c>
      <c r="J121" s="81" t="s">
        <v>1390</v>
      </c>
      <c r="K121" s="81" t="s">
        <v>2660</v>
      </c>
      <c r="L121" s="100" t="s">
        <v>2661</v>
      </c>
      <c r="M121" s="140">
        <v>165</v>
      </c>
      <c r="N121" s="261">
        <v>42152</v>
      </c>
      <c r="O121" s="83"/>
      <c r="P121" s="261"/>
      <c r="Q121" s="263"/>
      <c r="R121" s="263"/>
      <c r="S121" s="12"/>
      <c r="T121" s="12"/>
      <c r="U121" s="12"/>
      <c r="V121" s="12"/>
    </row>
    <row r="122" spans="1:23" ht="12.75">
      <c r="A122" s="148">
        <v>120</v>
      </c>
      <c r="B122" s="89" t="s">
        <v>88</v>
      </c>
      <c r="C122" s="98" t="s">
        <v>47</v>
      </c>
      <c r="D122" s="260">
        <v>42957</v>
      </c>
      <c r="E122" s="255">
        <v>6139</v>
      </c>
      <c r="F122" s="256" t="s">
        <v>1233</v>
      </c>
      <c r="G122" s="276" t="s">
        <v>295</v>
      </c>
      <c r="H122" s="92" t="s">
        <v>2662</v>
      </c>
      <c r="I122" s="113">
        <v>0</v>
      </c>
      <c r="J122" s="81" t="s">
        <v>114</v>
      </c>
      <c r="K122" s="81" t="s">
        <v>448</v>
      </c>
      <c r="L122" s="100" t="s">
        <v>2663</v>
      </c>
      <c r="M122" s="140">
        <v>263</v>
      </c>
      <c r="N122" s="261">
        <v>42227</v>
      </c>
      <c r="O122" s="83"/>
      <c r="P122" s="261"/>
      <c r="Q122" s="83"/>
      <c r="R122" s="261"/>
      <c r="S122" s="82"/>
      <c r="T122" s="267"/>
      <c r="U122" s="82"/>
      <c r="V122" s="82"/>
      <c r="W122" s="150"/>
    </row>
    <row r="123" spans="1:22" ht="12.75">
      <c r="A123" s="148">
        <v>121</v>
      </c>
      <c r="B123" s="89" t="s">
        <v>88</v>
      </c>
      <c r="C123" s="98" t="s">
        <v>47</v>
      </c>
      <c r="D123" s="260">
        <v>42958</v>
      </c>
      <c r="E123" s="255">
        <v>3941</v>
      </c>
      <c r="F123" s="256" t="s">
        <v>2664</v>
      </c>
      <c r="G123" s="276" t="s">
        <v>2665</v>
      </c>
      <c r="H123" s="92" t="s">
        <v>2666</v>
      </c>
      <c r="I123" s="113">
        <v>0</v>
      </c>
      <c r="J123" s="81" t="s">
        <v>1390</v>
      </c>
      <c r="K123" s="81" t="s">
        <v>2016</v>
      </c>
      <c r="L123" s="100" t="s">
        <v>2667</v>
      </c>
      <c r="M123" s="140">
        <v>182</v>
      </c>
      <c r="N123" s="261">
        <v>42909</v>
      </c>
      <c r="O123" s="83"/>
      <c r="P123" s="261"/>
      <c r="Q123" s="263"/>
      <c r="R123" s="263"/>
      <c r="S123" s="12"/>
      <c r="T123" s="12"/>
      <c r="U123" s="12"/>
      <c r="V123" s="12"/>
    </row>
    <row r="124" spans="1:22" ht="12.75">
      <c r="A124" s="148">
        <v>122</v>
      </c>
      <c r="B124" s="89" t="s">
        <v>88</v>
      </c>
      <c r="C124" s="98" t="s">
        <v>47</v>
      </c>
      <c r="D124" s="260">
        <v>42965</v>
      </c>
      <c r="E124" s="255">
        <v>6406</v>
      </c>
      <c r="F124" s="256" t="s">
        <v>1389</v>
      </c>
      <c r="G124" s="276" t="s">
        <v>2668</v>
      </c>
      <c r="H124" s="92" t="s">
        <v>2669</v>
      </c>
      <c r="I124" s="113">
        <v>1283.38</v>
      </c>
      <c r="J124" s="81" t="s">
        <v>2670</v>
      </c>
      <c r="K124" s="81" t="s">
        <v>2462</v>
      </c>
      <c r="L124" s="100" t="s">
        <v>2671</v>
      </c>
      <c r="M124" s="140" t="s">
        <v>2672</v>
      </c>
      <c r="N124" s="261">
        <v>42647</v>
      </c>
      <c r="O124" s="83" t="s">
        <v>2673</v>
      </c>
      <c r="P124" s="261">
        <v>42685</v>
      </c>
      <c r="Q124" s="263"/>
      <c r="R124" s="263"/>
      <c r="S124" s="12"/>
      <c r="T124" s="12"/>
      <c r="U124" s="12"/>
      <c r="V124" s="12"/>
    </row>
    <row r="125" spans="1:22" ht="12.75">
      <c r="A125" s="148">
        <v>123</v>
      </c>
      <c r="B125" s="89" t="s">
        <v>88</v>
      </c>
      <c r="C125" s="98" t="s">
        <v>47</v>
      </c>
      <c r="D125" s="260">
        <v>42968</v>
      </c>
      <c r="E125" s="255">
        <v>766</v>
      </c>
      <c r="F125" s="256" t="s">
        <v>702</v>
      </c>
      <c r="G125" s="276" t="s">
        <v>392</v>
      </c>
      <c r="H125" s="92" t="s">
        <v>2674</v>
      </c>
      <c r="I125" s="113">
        <v>0</v>
      </c>
      <c r="J125" s="81" t="s">
        <v>1390</v>
      </c>
      <c r="K125" s="81" t="s">
        <v>475</v>
      </c>
      <c r="L125" s="100" t="s">
        <v>476</v>
      </c>
      <c r="M125" s="140">
        <v>49</v>
      </c>
      <c r="N125" s="261">
        <v>42779</v>
      </c>
      <c r="O125" s="83" t="s">
        <v>707</v>
      </c>
      <c r="P125" s="261">
        <v>41962</v>
      </c>
      <c r="Q125" s="263"/>
      <c r="R125" s="263"/>
      <c r="S125" s="12"/>
      <c r="T125" s="12"/>
      <c r="U125" s="12"/>
      <c r="V125" s="12"/>
    </row>
    <row r="126" spans="1:28" ht="12.75">
      <c r="A126" s="148">
        <v>124</v>
      </c>
      <c r="B126" s="89" t="s">
        <v>88</v>
      </c>
      <c r="C126" s="98" t="s">
        <v>47</v>
      </c>
      <c r="D126" s="260">
        <v>42969</v>
      </c>
      <c r="E126" s="255">
        <v>3966</v>
      </c>
      <c r="F126" s="256" t="s">
        <v>2675</v>
      </c>
      <c r="G126" s="276" t="s">
        <v>2676</v>
      </c>
      <c r="H126" s="92" t="s">
        <v>2677</v>
      </c>
      <c r="I126" s="113">
        <v>112.01</v>
      </c>
      <c r="J126" s="81" t="s">
        <v>102</v>
      </c>
      <c r="K126" s="81" t="s">
        <v>202</v>
      </c>
      <c r="L126" s="100" t="s">
        <v>2595</v>
      </c>
      <c r="M126" s="140">
        <v>13</v>
      </c>
      <c r="N126" s="261">
        <v>39497</v>
      </c>
      <c r="O126" s="83" t="s">
        <v>2678</v>
      </c>
      <c r="P126" s="262">
        <v>41232</v>
      </c>
      <c r="Q126" s="83" t="s">
        <v>2680</v>
      </c>
      <c r="R126" s="261">
        <v>41927</v>
      </c>
      <c r="S126" s="83" t="s">
        <v>2679</v>
      </c>
      <c r="T126" s="261">
        <v>42380</v>
      </c>
      <c r="U126" s="82" t="s">
        <v>2681</v>
      </c>
      <c r="V126" s="267">
        <v>36896</v>
      </c>
      <c r="W126" s="147" t="s">
        <v>2682</v>
      </c>
      <c r="X126" s="150">
        <v>41207</v>
      </c>
      <c r="Y126" s="147" t="s">
        <v>2683</v>
      </c>
      <c r="Z126" s="150">
        <v>41775</v>
      </c>
      <c r="AA126" s="147" t="s">
        <v>2684</v>
      </c>
      <c r="AB126" s="150">
        <v>42236</v>
      </c>
    </row>
    <row r="127" spans="1:24" ht="12.75">
      <c r="A127" s="148">
        <v>125</v>
      </c>
      <c r="B127" s="89" t="s">
        <v>88</v>
      </c>
      <c r="C127" s="98" t="s">
        <v>47</v>
      </c>
      <c r="D127" s="260">
        <v>42971</v>
      </c>
      <c r="E127" s="255">
        <v>6300</v>
      </c>
      <c r="F127" s="256" t="s">
        <v>2685</v>
      </c>
      <c r="G127" s="276" t="s">
        <v>270</v>
      </c>
      <c r="H127" s="92" t="s">
        <v>2686</v>
      </c>
      <c r="I127" s="113">
        <v>18.6</v>
      </c>
      <c r="J127" s="81" t="s">
        <v>2687</v>
      </c>
      <c r="K127" s="81" t="s">
        <v>2688</v>
      </c>
      <c r="L127" s="100" t="s">
        <v>2689</v>
      </c>
      <c r="M127" s="140">
        <v>42</v>
      </c>
      <c r="N127" s="261">
        <v>42426</v>
      </c>
      <c r="O127" s="83" t="s">
        <v>2690</v>
      </c>
      <c r="P127" s="261">
        <v>31387</v>
      </c>
      <c r="Q127" s="83" t="s">
        <v>2692</v>
      </c>
      <c r="R127" s="261">
        <v>31387</v>
      </c>
      <c r="S127" s="82" t="s">
        <v>2691</v>
      </c>
      <c r="T127" s="267">
        <v>31350</v>
      </c>
      <c r="U127" s="82" t="s">
        <v>763</v>
      </c>
      <c r="V127" s="267">
        <v>31350</v>
      </c>
      <c r="W127" s="147" t="s">
        <v>2693</v>
      </c>
      <c r="X127" s="150">
        <v>32504</v>
      </c>
    </row>
    <row r="128" spans="1:22" ht="12.75">
      <c r="A128" s="148">
        <v>126</v>
      </c>
      <c r="B128" s="89" t="s">
        <v>88</v>
      </c>
      <c r="C128" s="98" t="s">
        <v>47</v>
      </c>
      <c r="D128" s="260">
        <v>42976</v>
      </c>
      <c r="E128" s="255">
        <v>5132</v>
      </c>
      <c r="F128" s="256" t="s">
        <v>2694</v>
      </c>
      <c r="G128" s="276" t="s">
        <v>2695</v>
      </c>
      <c r="H128" s="92" t="s">
        <v>2696</v>
      </c>
      <c r="I128" s="113">
        <v>0</v>
      </c>
      <c r="J128" s="81" t="s">
        <v>1390</v>
      </c>
      <c r="K128" s="81" t="s">
        <v>2697</v>
      </c>
      <c r="L128" s="100" t="s">
        <v>2698</v>
      </c>
      <c r="M128" s="266" t="s">
        <v>2701</v>
      </c>
      <c r="N128" s="261">
        <v>42244</v>
      </c>
      <c r="O128" s="140" t="s">
        <v>2702</v>
      </c>
      <c r="P128" s="261">
        <v>31838</v>
      </c>
      <c r="Q128" s="83" t="s">
        <v>2699</v>
      </c>
      <c r="R128" s="261">
        <v>38267</v>
      </c>
      <c r="S128" s="83" t="s">
        <v>2700</v>
      </c>
      <c r="T128" s="261">
        <v>38378</v>
      </c>
      <c r="U128" s="82"/>
      <c r="V128" s="267"/>
    </row>
    <row r="129" spans="1:22" ht="12.75">
      <c r="A129" s="148">
        <v>127</v>
      </c>
      <c r="B129" s="89" t="s">
        <v>88</v>
      </c>
      <c r="C129" s="98" t="s">
        <v>47</v>
      </c>
      <c r="D129" s="260">
        <v>42977</v>
      </c>
      <c r="E129" s="255">
        <v>1261</v>
      </c>
      <c r="F129" s="256" t="s">
        <v>2703</v>
      </c>
      <c r="G129" s="276" t="s">
        <v>2536</v>
      </c>
      <c r="H129" s="92" t="s">
        <v>2704</v>
      </c>
      <c r="I129" s="113">
        <v>117.55</v>
      </c>
      <c r="J129" s="81" t="s">
        <v>102</v>
      </c>
      <c r="K129" s="81" t="s">
        <v>2705</v>
      </c>
      <c r="L129" s="100" t="s">
        <v>2706</v>
      </c>
      <c r="M129" s="140">
        <v>29454</v>
      </c>
      <c r="N129" s="261">
        <v>19529</v>
      </c>
      <c r="O129" s="263"/>
      <c r="P129" s="263"/>
      <c r="Q129" s="263"/>
      <c r="R129" s="263"/>
      <c r="S129" s="12"/>
      <c r="T129" s="12"/>
      <c r="U129" s="12"/>
      <c r="V129" s="12"/>
    </row>
    <row r="130" spans="1:22" ht="12.75">
      <c r="A130" s="148">
        <v>128</v>
      </c>
      <c r="B130" s="89" t="s">
        <v>88</v>
      </c>
      <c r="C130" s="98" t="s">
        <v>47</v>
      </c>
      <c r="D130" s="260">
        <v>42977</v>
      </c>
      <c r="E130" s="255">
        <v>938</v>
      </c>
      <c r="F130" s="256" t="s">
        <v>2379</v>
      </c>
      <c r="G130" s="276" t="s">
        <v>2707</v>
      </c>
      <c r="H130" s="92" t="s">
        <v>2708</v>
      </c>
      <c r="I130" s="113"/>
      <c r="J130" s="81" t="s">
        <v>2709</v>
      </c>
      <c r="K130" s="81" t="s">
        <v>2710</v>
      </c>
      <c r="L130" s="100" t="s">
        <v>2711</v>
      </c>
      <c r="M130" s="140">
        <v>74</v>
      </c>
      <c r="N130" s="261">
        <v>37019</v>
      </c>
      <c r="O130" s="263">
        <v>29</v>
      </c>
      <c r="P130" s="261">
        <v>40620</v>
      </c>
      <c r="Q130" s="83" t="s">
        <v>2712</v>
      </c>
      <c r="R130" s="261">
        <v>33049</v>
      </c>
      <c r="S130" s="12"/>
      <c r="T130" s="12"/>
      <c r="U130" s="12"/>
      <c r="V130" s="12"/>
    </row>
    <row r="131" spans="1:22" ht="12.75">
      <c r="A131" s="148">
        <v>129</v>
      </c>
      <c r="B131" s="89" t="s">
        <v>88</v>
      </c>
      <c r="C131" s="98" t="s">
        <v>47</v>
      </c>
      <c r="D131" s="260">
        <v>42979</v>
      </c>
      <c r="E131" s="255">
        <v>3927</v>
      </c>
      <c r="F131" s="256" t="s">
        <v>2773</v>
      </c>
      <c r="G131" s="276" t="s">
        <v>2657</v>
      </c>
      <c r="H131" s="92" t="s">
        <v>2812</v>
      </c>
      <c r="I131" s="113">
        <v>0</v>
      </c>
      <c r="J131" s="81" t="s">
        <v>1390</v>
      </c>
      <c r="K131" s="81" t="s">
        <v>2813</v>
      </c>
      <c r="L131" s="100" t="s">
        <v>2814</v>
      </c>
      <c r="M131" s="266" t="s">
        <v>2677</v>
      </c>
      <c r="N131" s="261">
        <v>42717</v>
      </c>
      <c r="O131" s="140" t="s">
        <v>2901</v>
      </c>
      <c r="P131" s="261">
        <v>32113</v>
      </c>
      <c r="Q131" s="83" t="s">
        <v>109</v>
      </c>
      <c r="R131" s="261">
        <v>37643</v>
      </c>
      <c r="S131" s="12"/>
      <c r="T131" s="12"/>
      <c r="U131" s="12"/>
      <c r="V131" s="12"/>
    </row>
    <row r="132" spans="1:22" ht="12.75">
      <c r="A132" s="148">
        <v>130</v>
      </c>
      <c r="B132" s="89" t="s">
        <v>88</v>
      </c>
      <c r="C132" s="98" t="s">
        <v>47</v>
      </c>
      <c r="D132" s="260">
        <v>42985</v>
      </c>
      <c r="E132" s="255">
        <v>5635</v>
      </c>
      <c r="F132" s="256" t="s">
        <v>2388</v>
      </c>
      <c r="G132" s="276" t="s">
        <v>171</v>
      </c>
      <c r="H132" s="92" t="s">
        <v>2815</v>
      </c>
      <c r="I132" s="113">
        <v>14.17</v>
      </c>
      <c r="J132" s="81" t="s">
        <v>1390</v>
      </c>
      <c r="K132" s="81" t="s">
        <v>1655</v>
      </c>
      <c r="L132" s="100" t="s">
        <v>2816</v>
      </c>
      <c r="M132" s="140">
        <v>152</v>
      </c>
      <c r="N132" s="261">
        <v>42874</v>
      </c>
      <c r="O132" s="83" t="s">
        <v>1657</v>
      </c>
      <c r="P132" s="261">
        <v>17086</v>
      </c>
      <c r="Q132" s="83" t="s">
        <v>109</v>
      </c>
      <c r="R132" s="261">
        <v>17299</v>
      </c>
      <c r="S132" s="82" t="s">
        <v>1658</v>
      </c>
      <c r="T132" s="267">
        <v>40718</v>
      </c>
      <c r="U132" s="82" t="s">
        <v>1659</v>
      </c>
      <c r="V132" s="267">
        <v>40760</v>
      </c>
    </row>
    <row r="133" spans="1:22" ht="12.75">
      <c r="A133" s="148">
        <v>131</v>
      </c>
      <c r="B133" s="89" t="s">
        <v>88</v>
      </c>
      <c r="C133" s="98" t="s">
        <v>47</v>
      </c>
      <c r="D133" s="260">
        <v>42985</v>
      </c>
      <c r="E133" s="255">
        <v>1219</v>
      </c>
      <c r="F133" s="256" t="s">
        <v>382</v>
      </c>
      <c r="G133" s="276" t="s">
        <v>858</v>
      </c>
      <c r="H133" s="92" t="s">
        <v>2817</v>
      </c>
      <c r="I133" s="113">
        <v>0</v>
      </c>
      <c r="J133" s="81" t="s">
        <v>2818</v>
      </c>
      <c r="K133" s="81" t="s">
        <v>2263</v>
      </c>
      <c r="L133" s="100" t="s">
        <v>2819</v>
      </c>
      <c r="M133" s="140">
        <v>216</v>
      </c>
      <c r="N133" s="261">
        <v>42944</v>
      </c>
      <c r="O133" s="83" t="s">
        <v>2820</v>
      </c>
      <c r="P133" s="83" t="s">
        <v>2821</v>
      </c>
      <c r="Q133" s="263"/>
      <c r="R133" s="263"/>
      <c r="S133" s="12"/>
      <c r="T133" s="12"/>
      <c r="U133" s="12"/>
      <c r="V133" s="12"/>
    </row>
    <row r="134" spans="1:22" ht="12.75">
      <c r="A134" s="148">
        <v>132</v>
      </c>
      <c r="B134" s="89" t="s">
        <v>88</v>
      </c>
      <c r="C134" s="98" t="s">
        <v>47</v>
      </c>
      <c r="D134" s="260">
        <v>42986</v>
      </c>
      <c r="E134" s="255">
        <v>2151</v>
      </c>
      <c r="F134" s="256" t="s">
        <v>2395</v>
      </c>
      <c r="G134" s="276" t="s">
        <v>2822</v>
      </c>
      <c r="H134" s="92" t="s">
        <v>2823</v>
      </c>
      <c r="I134" s="113">
        <v>1.3</v>
      </c>
      <c r="J134" s="81" t="s">
        <v>102</v>
      </c>
      <c r="K134" s="81" t="s">
        <v>1623</v>
      </c>
      <c r="L134" s="100" t="s">
        <v>2824</v>
      </c>
      <c r="M134" s="140">
        <v>144</v>
      </c>
      <c r="N134" s="261">
        <v>42871</v>
      </c>
      <c r="O134" s="263"/>
      <c r="P134" s="263"/>
      <c r="Q134" s="263"/>
      <c r="R134" s="263"/>
      <c r="S134" s="12"/>
      <c r="T134" s="12"/>
      <c r="U134" s="12"/>
      <c r="V134" s="12"/>
    </row>
    <row r="135" spans="1:22" ht="12.75">
      <c r="A135" s="148">
        <v>133</v>
      </c>
      <c r="B135" s="89" t="s">
        <v>88</v>
      </c>
      <c r="C135" s="98" t="s">
        <v>47</v>
      </c>
      <c r="D135" s="260">
        <v>42989</v>
      </c>
      <c r="E135" s="255">
        <v>752</v>
      </c>
      <c r="F135" s="256" t="s">
        <v>1360</v>
      </c>
      <c r="G135" s="276" t="s">
        <v>187</v>
      </c>
      <c r="H135" s="92" t="s">
        <v>2825</v>
      </c>
      <c r="I135" s="113">
        <v>24.82</v>
      </c>
      <c r="J135" s="81" t="s">
        <v>102</v>
      </c>
      <c r="K135" s="81" t="s">
        <v>185</v>
      </c>
      <c r="L135" s="100" t="s">
        <v>2826</v>
      </c>
      <c r="M135" s="140">
        <v>172</v>
      </c>
      <c r="N135" s="261">
        <v>42898</v>
      </c>
      <c r="O135" s="83" t="s">
        <v>1974</v>
      </c>
      <c r="P135" s="261">
        <v>42761</v>
      </c>
      <c r="Q135" s="83"/>
      <c r="R135" s="261"/>
      <c r="S135" s="12"/>
      <c r="T135" s="12"/>
      <c r="U135" s="12"/>
      <c r="V135" s="12"/>
    </row>
    <row r="136" spans="1:22" ht="12.75">
      <c r="A136" s="148">
        <v>134</v>
      </c>
      <c r="B136" s="89" t="s">
        <v>88</v>
      </c>
      <c r="C136" s="98" t="s">
        <v>47</v>
      </c>
      <c r="D136" s="260">
        <v>42990</v>
      </c>
      <c r="E136" s="255">
        <v>5652</v>
      </c>
      <c r="F136" s="256" t="s">
        <v>2456</v>
      </c>
      <c r="G136" s="276" t="s">
        <v>1524</v>
      </c>
      <c r="H136" s="92" t="s">
        <v>2827</v>
      </c>
      <c r="I136" s="113">
        <v>25.57</v>
      </c>
      <c r="J136" s="81" t="s">
        <v>684</v>
      </c>
      <c r="K136" s="81" t="s">
        <v>2459</v>
      </c>
      <c r="L136" s="100" t="s">
        <v>2828</v>
      </c>
      <c r="M136" s="140">
        <v>222</v>
      </c>
      <c r="N136" s="261">
        <v>42949</v>
      </c>
      <c r="O136" s="83" t="s">
        <v>2457</v>
      </c>
      <c r="P136" s="261">
        <v>19571</v>
      </c>
      <c r="Q136" s="83" t="s">
        <v>113</v>
      </c>
      <c r="R136" s="261">
        <v>20762</v>
      </c>
      <c r="S136" s="12"/>
      <c r="T136" s="12"/>
      <c r="U136" s="12"/>
      <c r="V136" s="12"/>
    </row>
    <row r="137" spans="1:22" ht="12.75">
      <c r="A137" s="148">
        <v>135</v>
      </c>
      <c r="B137" s="89" t="s">
        <v>88</v>
      </c>
      <c r="C137" s="98" t="s">
        <v>47</v>
      </c>
      <c r="D137" s="260">
        <v>42990</v>
      </c>
      <c r="E137" s="255">
        <v>5745</v>
      </c>
      <c r="F137" s="256" t="s">
        <v>1389</v>
      </c>
      <c r="G137" s="276" t="s">
        <v>2505</v>
      </c>
      <c r="H137" s="92" t="s">
        <v>2829</v>
      </c>
      <c r="I137" s="113">
        <v>86.78</v>
      </c>
      <c r="J137" s="81" t="s">
        <v>102</v>
      </c>
      <c r="K137" s="81" t="s">
        <v>2503</v>
      </c>
      <c r="L137" s="100" t="s">
        <v>2830</v>
      </c>
      <c r="M137" s="140">
        <v>231</v>
      </c>
      <c r="N137" s="261">
        <v>42956</v>
      </c>
      <c r="O137" s="83" t="s">
        <v>2500</v>
      </c>
      <c r="P137" s="261">
        <v>15970</v>
      </c>
      <c r="Q137" s="83" t="s">
        <v>2501</v>
      </c>
      <c r="R137" s="261">
        <v>38637</v>
      </c>
      <c r="S137" s="82" t="s">
        <v>2831</v>
      </c>
      <c r="T137" s="267">
        <v>36685</v>
      </c>
      <c r="U137" s="82" t="s">
        <v>2502</v>
      </c>
      <c r="V137" s="267">
        <v>38896</v>
      </c>
    </row>
    <row r="138" spans="1:22" ht="12.75">
      <c r="A138" s="148">
        <v>136</v>
      </c>
      <c r="B138" s="89" t="s">
        <v>88</v>
      </c>
      <c r="C138" s="98" t="s">
        <v>47</v>
      </c>
      <c r="D138" s="260">
        <v>43005</v>
      </c>
      <c r="E138" s="255">
        <v>5639</v>
      </c>
      <c r="F138" s="256" t="s">
        <v>2786</v>
      </c>
      <c r="G138" s="276" t="s">
        <v>2832</v>
      </c>
      <c r="H138" s="92" t="s">
        <v>2790</v>
      </c>
      <c r="I138" s="113">
        <v>2.95</v>
      </c>
      <c r="J138" s="81" t="s">
        <v>1390</v>
      </c>
      <c r="K138" s="81" t="s">
        <v>2149</v>
      </c>
      <c r="L138" s="100" t="s">
        <v>2833</v>
      </c>
      <c r="M138" s="140">
        <v>254</v>
      </c>
      <c r="N138" s="261">
        <v>42999</v>
      </c>
      <c r="O138" s="83" t="s">
        <v>2791</v>
      </c>
      <c r="P138" s="261">
        <v>41004</v>
      </c>
      <c r="Q138" s="83" t="s">
        <v>2792</v>
      </c>
      <c r="R138" s="261">
        <v>41743</v>
      </c>
      <c r="S138" s="82" t="s">
        <v>683</v>
      </c>
      <c r="T138" s="267">
        <v>42075</v>
      </c>
      <c r="U138" s="12"/>
      <c r="V138" s="12"/>
    </row>
    <row r="139" spans="1:22" ht="12.75">
      <c r="A139" s="148">
        <v>137</v>
      </c>
      <c r="B139" s="89" t="s">
        <v>88</v>
      </c>
      <c r="C139" s="98" t="s">
        <v>47</v>
      </c>
      <c r="D139" s="260">
        <v>43010</v>
      </c>
      <c r="E139" s="255">
        <v>3912</v>
      </c>
      <c r="F139" s="256" t="s">
        <v>506</v>
      </c>
      <c r="G139" s="276" t="s">
        <v>137</v>
      </c>
      <c r="H139" s="92" t="s">
        <v>3107</v>
      </c>
      <c r="I139" s="113">
        <v>15560.95</v>
      </c>
      <c r="J139" s="81" t="s">
        <v>102</v>
      </c>
      <c r="K139" s="81" t="s">
        <v>1608</v>
      </c>
      <c r="L139" s="100" t="s">
        <v>3108</v>
      </c>
      <c r="M139" s="140">
        <v>340</v>
      </c>
      <c r="N139" s="261">
        <v>42263</v>
      </c>
      <c r="O139" s="83" t="s">
        <v>3109</v>
      </c>
      <c r="P139" s="261">
        <v>42866</v>
      </c>
      <c r="Q139" s="263"/>
      <c r="R139" s="263"/>
      <c r="S139" s="12"/>
      <c r="T139" s="12"/>
      <c r="U139" s="12"/>
      <c r="V139" s="12"/>
    </row>
    <row r="140" spans="1:22" ht="12.75">
      <c r="A140" s="148">
        <v>138</v>
      </c>
      <c r="B140" s="89" t="s">
        <v>88</v>
      </c>
      <c r="C140" s="98" t="s">
        <v>47</v>
      </c>
      <c r="D140" s="260">
        <v>43010</v>
      </c>
      <c r="E140" s="255">
        <v>6139</v>
      </c>
      <c r="F140" s="256" t="s">
        <v>3110</v>
      </c>
      <c r="G140" s="276" t="s">
        <v>295</v>
      </c>
      <c r="H140" s="92" t="s">
        <v>3111</v>
      </c>
      <c r="I140" s="113">
        <v>0</v>
      </c>
      <c r="J140" s="81" t="s">
        <v>1390</v>
      </c>
      <c r="K140" s="81" t="s">
        <v>448</v>
      </c>
      <c r="L140" s="100" t="s">
        <v>2663</v>
      </c>
      <c r="M140" s="140">
        <v>333</v>
      </c>
      <c r="N140" s="261">
        <v>42724</v>
      </c>
      <c r="O140" s="263"/>
      <c r="P140" s="263"/>
      <c r="Q140" s="263"/>
      <c r="R140" s="263"/>
      <c r="S140" s="12"/>
      <c r="T140" s="12"/>
      <c r="U140" s="12"/>
      <c r="V140" s="12"/>
    </row>
    <row r="141" spans="1:22" ht="12.75">
      <c r="A141" s="148">
        <v>139</v>
      </c>
      <c r="B141" s="89" t="s">
        <v>88</v>
      </c>
      <c r="C141" s="98" t="s">
        <v>47</v>
      </c>
      <c r="D141" s="260">
        <v>43012</v>
      </c>
      <c r="E141" s="255">
        <v>1223</v>
      </c>
      <c r="F141" s="256" t="s">
        <v>659</v>
      </c>
      <c r="G141" s="276" t="s">
        <v>2750</v>
      </c>
      <c r="H141" s="92" t="s">
        <v>3112</v>
      </c>
      <c r="I141" s="113">
        <v>0</v>
      </c>
      <c r="J141" s="81" t="s">
        <v>2747</v>
      </c>
      <c r="K141" s="81" t="s">
        <v>3162</v>
      </c>
      <c r="L141" s="100" t="s">
        <v>490</v>
      </c>
      <c r="M141" s="140">
        <v>246</v>
      </c>
      <c r="N141" s="261">
        <v>42985</v>
      </c>
      <c r="O141" s="83" t="s">
        <v>2902</v>
      </c>
      <c r="P141" s="261">
        <v>40626</v>
      </c>
      <c r="Q141" s="263"/>
      <c r="R141" s="263"/>
      <c r="S141" s="12"/>
      <c r="T141" s="12"/>
      <c r="U141" s="12"/>
      <c r="V141" s="12"/>
    </row>
    <row r="142" spans="1:22" ht="12.75">
      <c r="A142" s="148">
        <v>140</v>
      </c>
      <c r="B142" s="89" t="s">
        <v>88</v>
      </c>
      <c r="C142" s="98" t="s">
        <v>47</v>
      </c>
      <c r="D142" s="260">
        <v>43012</v>
      </c>
      <c r="E142" s="255">
        <v>5750</v>
      </c>
      <c r="F142" s="256" t="s">
        <v>3113</v>
      </c>
      <c r="G142" s="276" t="s">
        <v>2644</v>
      </c>
      <c r="H142" s="92" t="s">
        <v>2084</v>
      </c>
      <c r="I142" s="113">
        <v>104.67</v>
      </c>
      <c r="J142" s="81" t="s">
        <v>102</v>
      </c>
      <c r="K142" s="81" t="s">
        <v>3114</v>
      </c>
      <c r="L142" s="100" t="s">
        <v>3163</v>
      </c>
      <c r="M142" s="140">
        <v>131</v>
      </c>
      <c r="N142" s="261">
        <v>41263</v>
      </c>
      <c r="O142" s="83" t="s">
        <v>3164</v>
      </c>
      <c r="P142" s="261">
        <v>16301</v>
      </c>
      <c r="Q142" s="83" t="s">
        <v>109</v>
      </c>
      <c r="R142" s="261">
        <v>16523</v>
      </c>
      <c r="S142" s="12"/>
      <c r="T142" s="12"/>
      <c r="U142" s="12"/>
      <c r="V142" s="12"/>
    </row>
    <row r="143" spans="1:22" ht="12.75">
      <c r="A143" s="148">
        <v>141</v>
      </c>
      <c r="B143" s="89" t="s">
        <v>88</v>
      </c>
      <c r="C143" s="98" t="s">
        <v>47</v>
      </c>
      <c r="D143" s="260">
        <v>43013</v>
      </c>
      <c r="E143" s="255">
        <v>6633</v>
      </c>
      <c r="F143" s="256" t="s">
        <v>499</v>
      </c>
      <c r="G143" s="276" t="s">
        <v>126</v>
      </c>
      <c r="H143" s="92" t="s">
        <v>3115</v>
      </c>
      <c r="I143" s="113">
        <v>426.05</v>
      </c>
      <c r="J143" s="81" t="s">
        <v>3116</v>
      </c>
      <c r="K143" s="81" t="s">
        <v>3117</v>
      </c>
      <c r="L143" s="100" t="s">
        <v>3118</v>
      </c>
      <c r="M143" s="140">
        <v>64</v>
      </c>
      <c r="N143" s="261">
        <v>41429</v>
      </c>
      <c r="O143" s="83" t="s">
        <v>3119</v>
      </c>
      <c r="P143" s="262">
        <v>42605</v>
      </c>
      <c r="Q143" s="263"/>
      <c r="R143" s="263"/>
      <c r="S143" s="12"/>
      <c r="T143" s="12"/>
      <c r="U143" s="12"/>
      <c r="V143" s="12"/>
    </row>
    <row r="144" spans="1:22" ht="12.75">
      <c r="A144" s="148">
        <v>142</v>
      </c>
      <c r="B144" s="89" t="s">
        <v>88</v>
      </c>
      <c r="C144" s="98" t="s">
        <v>47</v>
      </c>
      <c r="D144" s="260">
        <v>43018</v>
      </c>
      <c r="E144" s="255">
        <v>35</v>
      </c>
      <c r="F144" s="256" t="s">
        <v>2962</v>
      </c>
      <c r="G144" s="276" t="s">
        <v>3120</v>
      </c>
      <c r="H144" s="92" t="s">
        <v>3121</v>
      </c>
      <c r="I144" s="113">
        <v>7.5</v>
      </c>
      <c r="J144" s="81" t="s">
        <v>3165</v>
      </c>
      <c r="K144" s="81" t="s">
        <v>3122</v>
      </c>
      <c r="L144" s="100" t="s">
        <v>3123</v>
      </c>
      <c r="M144" s="140">
        <v>221</v>
      </c>
      <c r="N144" s="261">
        <v>42615</v>
      </c>
      <c r="O144" s="263"/>
      <c r="P144" s="263"/>
      <c r="Q144" s="263"/>
      <c r="R144" s="263"/>
      <c r="S144" s="12"/>
      <c r="T144" s="12"/>
      <c r="U144" s="12"/>
      <c r="V144" s="12"/>
    </row>
    <row r="145" spans="1:22" ht="12.75">
      <c r="A145" s="148">
        <v>143</v>
      </c>
      <c r="B145" s="89" t="s">
        <v>88</v>
      </c>
      <c r="C145" s="98" t="s">
        <v>47</v>
      </c>
      <c r="D145" s="260">
        <v>43018</v>
      </c>
      <c r="E145" s="255">
        <v>469</v>
      </c>
      <c r="F145" s="256" t="s">
        <v>2388</v>
      </c>
      <c r="G145" s="276" t="s">
        <v>378</v>
      </c>
      <c r="H145" s="92" t="s">
        <v>3124</v>
      </c>
      <c r="I145" s="113">
        <v>56.95</v>
      </c>
      <c r="J145" s="81" t="s">
        <v>684</v>
      </c>
      <c r="K145" s="81" t="s">
        <v>3125</v>
      </c>
      <c r="L145" s="100" t="s">
        <v>3126</v>
      </c>
      <c r="M145" s="140">
        <v>189</v>
      </c>
      <c r="N145" s="261">
        <v>42583</v>
      </c>
      <c r="O145" s="83" t="s">
        <v>3166</v>
      </c>
      <c r="P145" s="261">
        <v>17243</v>
      </c>
      <c r="Q145" s="83" t="s">
        <v>109</v>
      </c>
      <c r="R145" s="261">
        <v>17530</v>
      </c>
      <c r="S145" s="12"/>
      <c r="T145" s="12"/>
      <c r="U145" s="12"/>
      <c r="V145" s="12"/>
    </row>
    <row r="146" spans="1:22" ht="12.75">
      <c r="A146" s="148">
        <v>144</v>
      </c>
      <c r="B146" s="89" t="s">
        <v>88</v>
      </c>
      <c r="C146" s="98" t="s">
        <v>47</v>
      </c>
      <c r="D146" s="260">
        <v>43021</v>
      </c>
      <c r="E146" s="255">
        <v>5435</v>
      </c>
      <c r="F146" s="256" t="s">
        <v>764</v>
      </c>
      <c r="G146" s="457" t="s">
        <v>739</v>
      </c>
      <c r="H146" s="92" t="s">
        <v>1351</v>
      </c>
      <c r="I146" s="113">
        <v>16.33</v>
      </c>
      <c r="J146" s="81" t="s">
        <v>3632</v>
      </c>
      <c r="K146" s="276" t="s">
        <v>1349</v>
      </c>
      <c r="L146" s="100" t="s">
        <v>3127</v>
      </c>
      <c r="M146" s="140">
        <v>107</v>
      </c>
      <c r="N146" s="261">
        <v>42852</v>
      </c>
      <c r="O146" s="83" t="s">
        <v>3167</v>
      </c>
      <c r="P146" s="261">
        <v>40043</v>
      </c>
      <c r="Q146" s="83" t="s">
        <v>1353</v>
      </c>
      <c r="R146" s="261">
        <v>40273</v>
      </c>
      <c r="S146" s="12"/>
      <c r="T146" s="12"/>
      <c r="U146" s="12"/>
      <c r="V146" s="12"/>
    </row>
    <row r="147" spans="1:22" ht="12.75">
      <c r="A147" s="148">
        <v>145</v>
      </c>
      <c r="B147" s="89" t="s">
        <v>88</v>
      </c>
      <c r="C147" s="98" t="s">
        <v>47</v>
      </c>
      <c r="D147" s="260">
        <v>43025</v>
      </c>
      <c r="E147" s="255">
        <v>1205</v>
      </c>
      <c r="F147" s="256" t="s">
        <v>666</v>
      </c>
      <c r="G147" s="276" t="s">
        <v>2723</v>
      </c>
      <c r="H147" s="92" t="s">
        <v>3128</v>
      </c>
      <c r="I147" s="113">
        <v>219.86</v>
      </c>
      <c r="J147" s="81" t="s">
        <v>1390</v>
      </c>
      <c r="K147" s="81" t="s">
        <v>1142</v>
      </c>
      <c r="L147" s="100" t="s">
        <v>3129</v>
      </c>
      <c r="M147" s="140">
        <v>89</v>
      </c>
      <c r="N147" s="261">
        <v>42822</v>
      </c>
      <c r="O147" s="83" t="s">
        <v>3130</v>
      </c>
      <c r="P147" s="261">
        <v>42999</v>
      </c>
      <c r="Q147" s="263"/>
      <c r="R147" s="263"/>
      <c r="S147" s="12"/>
      <c r="T147" s="12"/>
      <c r="U147" s="12"/>
      <c r="V147" s="12"/>
    </row>
    <row r="148" spans="1:22" ht="12.75">
      <c r="A148" s="148">
        <v>146</v>
      </c>
      <c r="B148" s="89" t="s">
        <v>88</v>
      </c>
      <c r="C148" s="98" t="s">
        <v>47</v>
      </c>
      <c r="D148" s="260">
        <v>43033</v>
      </c>
      <c r="E148" s="255">
        <v>3921</v>
      </c>
      <c r="F148" s="256" t="s">
        <v>2159</v>
      </c>
      <c r="G148" s="276" t="s">
        <v>204</v>
      </c>
      <c r="H148" s="92" t="s">
        <v>3131</v>
      </c>
      <c r="I148" s="113">
        <v>0</v>
      </c>
      <c r="J148" s="81" t="s">
        <v>1390</v>
      </c>
      <c r="K148" s="81" t="s">
        <v>3132</v>
      </c>
      <c r="L148" s="100" t="s">
        <v>3133</v>
      </c>
      <c r="M148" s="140">
        <v>191</v>
      </c>
      <c r="N148" s="261">
        <v>42920</v>
      </c>
      <c r="O148" s="263"/>
      <c r="P148" s="263"/>
      <c r="Q148" s="263"/>
      <c r="R148" s="263"/>
      <c r="S148" s="12"/>
      <c r="T148" s="12"/>
      <c r="U148" s="12"/>
      <c r="V148" s="12"/>
    </row>
    <row r="149" spans="1:22" ht="12.75">
      <c r="A149" s="148">
        <v>147</v>
      </c>
      <c r="B149" s="89" t="s">
        <v>88</v>
      </c>
      <c r="C149" s="98" t="s">
        <v>47</v>
      </c>
      <c r="D149" s="260">
        <v>43033</v>
      </c>
      <c r="E149" s="255">
        <v>5416</v>
      </c>
      <c r="F149" s="256" t="s">
        <v>2506</v>
      </c>
      <c r="G149" s="276" t="s">
        <v>3134</v>
      </c>
      <c r="H149" s="92" t="s">
        <v>3135</v>
      </c>
      <c r="I149" s="113">
        <v>394.94</v>
      </c>
      <c r="J149" s="81" t="s">
        <v>1080</v>
      </c>
      <c r="K149" s="81" t="s">
        <v>1081</v>
      </c>
      <c r="L149" s="100" t="s">
        <v>3138</v>
      </c>
      <c r="M149" s="140">
        <v>75</v>
      </c>
      <c r="N149" s="261">
        <v>42804</v>
      </c>
      <c r="O149" s="263"/>
      <c r="P149" s="263"/>
      <c r="Q149" s="263"/>
      <c r="R149" s="263"/>
      <c r="S149" s="12"/>
      <c r="T149" s="12"/>
      <c r="U149" s="12"/>
      <c r="V149" s="12"/>
    </row>
    <row r="150" spans="1:22" ht="12.75">
      <c r="A150" s="148">
        <v>148</v>
      </c>
      <c r="B150" s="89" t="s">
        <v>88</v>
      </c>
      <c r="C150" s="98" t="s">
        <v>47</v>
      </c>
      <c r="D150" s="260">
        <v>43034</v>
      </c>
      <c r="E150" s="255">
        <v>6512</v>
      </c>
      <c r="F150" s="256" t="s">
        <v>1098</v>
      </c>
      <c r="G150" s="276" t="s">
        <v>366</v>
      </c>
      <c r="H150" s="92" t="s">
        <v>3136</v>
      </c>
      <c r="I150" s="113">
        <v>524.92</v>
      </c>
      <c r="J150" s="81" t="s">
        <v>3168</v>
      </c>
      <c r="K150" s="81" t="s">
        <v>3137</v>
      </c>
      <c r="L150" s="100" t="s">
        <v>365</v>
      </c>
      <c r="M150" s="140">
        <v>80</v>
      </c>
      <c r="N150" s="261">
        <v>42816</v>
      </c>
      <c r="O150" s="263"/>
      <c r="P150" s="263"/>
      <c r="Q150" s="263"/>
      <c r="R150" s="263"/>
      <c r="S150" s="12"/>
      <c r="T150" s="12"/>
      <c r="U150" s="12"/>
      <c r="V150" s="12"/>
    </row>
    <row r="151" spans="1:22" ht="12.75">
      <c r="A151" s="148">
        <v>149</v>
      </c>
      <c r="B151" s="89" t="s">
        <v>88</v>
      </c>
      <c r="C151" s="98" t="s">
        <v>47</v>
      </c>
      <c r="D151" s="260">
        <v>43034</v>
      </c>
      <c r="E151" s="255">
        <v>6512</v>
      </c>
      <c r="F151" s="256" t="s">
        <v>1094</v>
      </c>
      <c r="G151" s="276" t="s">
        <v>3139</v>
      </c>
      <c r="H151" s="92" t="s">
        <v>3140</v>
      </c>
      <c r="I151" s="113">
        <v>524.92</v>
      </c>
      <c r="J151" s="81" t="s">
        <v>3168</v>
      </c>
      <c r="K151" s="81" t="s">
        <v>3137</v>
      </c>
      <c r="L151" s="100" t="s">
        <v>365</v>
      </c>
      <c r="M151" s="140">
        <v>79</v>
      </c>
      <c r="N151" s="261">
        <v>42816</v>
      </c>
      <c r="O151" s="263"/>
      <c r="P151" s="263"/>
      <c r="Q151" s="263"/>
      <c r="R151" s="263"/>
      <c r="S151" s="12"/>
      <c r="T151" s="12"/>
      <c r="U151" s="12"/>
      <c r="V151" s="12"/>
    </row>
    <row r="152" spans="1:22" ht="12.75">
      <c r="A152" s="148">
        <v>150</v>
      </c>
      <c r="B152" s="89" t="s">
        <v>88</v>
      </c>
      <c r="C152" s="98" t="s">
        <v>47</v>
      </c>
      <c r="D152" s="260">
        <v>43041</v>
      </c>
      <c r="E152" s="255">
        <v>1254</v>
      </c>
      <c r="F152" s="256" t="s">
        <v>397</v>
      </c>
      <c r="G152" s="276" t="s">
        <v>187</v>
      </c>
      <c r="H152" s="92" t="s">
        <v>3378</v>
      </c>
      <c r="I152" s="113">
        <v>26.5</v>
      </c>
      <c r="J152" s="81" t="s">
        <v>102</v>
      </c>
      <c r="K152" s="81" t="s">
        <v>2255</v>
      </c>
      <c r="L152" s="100" t="s">
        <v>3379</v>
      </c>
      <c r="M152" s="140">
        <v>214</v>
      </c>
      <c r="N152" s="261">
        <v>42944</v>
      </c>
      <c r="O152" s="83" t="s">
        <v>2257</v>
      </c>
      <c r="P152" s="261">
        <v>18486</v>
      </c>
      <c r="Q152" s="83" t="s">
        <v>109</v>
      </c>
      <c r="R152" s="261">
        <v>18969</v>
      </c>
      <c r="S152" s="12"/>
      <c r="T152" s="12"/>
      <c r="U152" s="12"/>
      <c r="V152" s="12"/>
    </row>
    <row r="153" spans="1:22" ht="12.75">
      <c r="A153" s="148">
        <v>151</v>
      </c>
      <c r="B153" s="89" t="s">
        <v>88</v>
      </c>
      <c r="C153" s="98" t="s">
        <v>47</v>
      </c>
      <c r="D153" s="260">
        <v>43041</v>
      </c>
      <c r="E153" s="255">
        <v>3920</v>
      </c>
      <c r="F153" s="256" t="s">
        <v>3380</v>
      </c>
      <c r="G153" s="276" t="s">
        <v>3381</v>
      </c>
      <c r="H153" s="92" t="s">
        <v>3382</v>
      </c>
      <c r="I153" s="113">
        <v>16.45</v>
      </c>
      <c r="J153" s="81" t="s">
        <v>1390</v>
      </c>
      <c r="K153" s="81" t="s">
        <v>3383</v>
      </c>
      <c r="L153" s="100" t="s">
        <v>3384</v>
      </c>
      <c r="M153" s="140">
        <v>22</v>
      </c>
      <c r="N153" s="261">
        <v>31541</v>
      </c>
      <c r="O153" s="83" t="s">
        <v>2736</v>
      </c>
      <c r="P153" s="261">
        <v>31775</v>
      </c>
      <c r="Q153" s="83" t="s">
        <v>1326</v>
      </c>
      <c r="R153" s="261">
        <v>38194</v>
      </c>
      <c r="S153" s="82" t="s">
        <v>3385</v>
      </c>
      <c r="T153" s="267">
        <v>38282</v>
      </c>
      <c r="U153" s="12"/>
      <c r="V153" s="12"/>
    </row>
    <row r="154" spans="1:22" ht="12.75">
      <c r="A154" s="148">
        <v>152</v>
      </c>
      <c r="B154" s="89" t="s">
        <v>88</v>
      </c>
      <c r="C154" s="98" t="s">
        <v>47</v>
      </c>
      <c r="D154" s="260">
        <v>43046</v>
      </c>
      <c r="E154" s="255">
        <v>256</v>
      </c>
      <c r="F154" s="256" t="s">
        <v>2395</v>
      </c>
      <c r="G154" s="276" t="s">
        <v>848</v>
      </c>
      <c r="H154" s="92" t="s">
        <v>3386</v>
      </c>
      <c r="I154" s="113">
        <v>0</v>
      </c>
      <c r="J154" s="81" t="s">
        <v>1390</v>
      </c>
      <c r="K154" s="81" t="s">
        <v>3387</v>
      </c>
      <c r="L154" s="100" t="s">
        <v>3388</v>
      </c>
      <c r="M154" s="140">
        <v>224</v>
      </c>
      <c r="N154" s="261">
        <v>42950</v>
      </c>
      <c r="O154" s="83" t="s">
        <v>109</v>
      </c>
      <c r="P154" s="261">
        <v>20668</v>
      </c>
      <c r="Q154" s="83" t="s">
        <v>2472</v>
      </c>
      <c r="R154" s="262">
        <v>36165</v>
      </c>
      <c r="S154" s="82" t="s">
        <v>2474</v>
      </c>
      <c r="T154" s="267">
        <v>41649</v>
      </c>
      <c r="U154" s="12"/>
      <c r="V154" s="12"/>
    </row>
    <row r="155" spans="1:22" ht="12.75">
      <c r="A155" s="148">
        <v>153</v>
      </c>
      <c r="B155" s="89" t="s">
        <v>88</v>
      </c>
      <c r="C155" s="98" t="s">
        <v>47</v>
      </c>
      <c r="D155" s="260">
        <v>43047</v>
      </c>
      <c r="E155" s="255">
        <v>812</v>
      </c>
      <c r="F155" s="256" t="s">
        <v>2007</v>
      </c>
      <c r="G155" s="276" t="s">
        <v>3389</v>
      </c>
      <c r="H155" s="92" t="s">
        <v>3390</v>
      </c>
      <c r="I155" s="113">
        <v>33.19</v>
      </c>
      <c r="J155" s="81" t="s">
        <v>102</v>
      </c>
      <c r="K155" s="81" t="s">
        <v>3391</v>
      </c>
      <c r="L155" s="100" t="s">
        <v>3392</v>
      </c>
      <c r="M155" s="140">
        <v>110</v>
      </c>
      <c r="N155" s="261">
        <v>39023</v>
      </c>
      <c r="O155" s="83" t="s">
        <v>3393</v>
      </c>
      <c r="P155" s="261">
        <v>19527</v>
      </c>
      <c r="Q155" s="83" t="s">
        <v>3394</v>
      </c>
      <c r="R155" s="261">
        <v>16201</v>
      </c>
      <c r="S155" s="82" t="s">
        <v>113</v>
      </c>
      <c r="T155" s="267">
        <v>16411</v>
      </c>
      <c r="U155" s="82" t="s">
        <v>3395</v>
      </c>
      <c r="V155" s="267">
        <v>40182</v>
      </c>
    </row>
    <row r="156" spans="1:22" ht="12.75">
      <c r="A156" s="148">
        <v>154</v>
      </c>
      <c r="B156" s="89" t="s">
        <v>88</v>
      </c>
      <c r="C156" s="98" t="s">
        <v>47</v>
      </c>
      <c r="D156" s="260">
        <v>43047</v>
      </c>
      <c r="E156" s="255">
        <v>850</v>
      </c>
      <c r="F156" s="256" t="s">
        <v>273</v>
      </c>
      <c r="G156" s="276" t="s">
        <v>500</v>
      </c>
      <c r="H156" s="92" t="s">
        <v>3396</v>
      </c>
      <c r="I156" s="113">
        <v>885.16</v>
      </c>
      <c r="J156" s="81" t="s">
        <v>102</v>
      </c>
      <c r="K156" s="81" t="s">
        <v>3397</v>
      </c>
      <c r="L156" s="100" t="s">
        <v>2909</v>
      </c>
      <c r="M156" s="140">
        <v>288</v>
      </c>
      <c r="N156" s="261">
        <v>42678</v>
      </c>
      <c r="O156" s="83"/>
      <c r="P156" s="261"/>
      <c r="Q156" s="263"/>
      <c r="R156" s="263"/>
      <c r="S156" s="12"/>
      <c r="T156" s="12"/>
      <c r="U156" s="12"/>
      <c r="V156" s="12"/>
    </row>
    <row r="157" spans="1:22" ht="12.75">
      <c r="A157" s="148">
        <v>155</v>
      </c>
      <c r="B157" s="89" t="s">
        <v>88</v>
      </c>
      <c r="C157" s="98" t="s">
        <v>47</v>
      </c>
      <c r="D157" s="260">
        <v>43056</v>
      </c>
      <c r="E157" s="255">
        <v>763</v>
      </c>
      <c r="F157" s="256" t="s">
        <v>506</v>
      </c>
      <c r="G157" s="276" t="s">
        <v>544</v>
      </c>
      <c r="H157" s="92" t="s">
        <v>3398</v>
      </c>
      <c r="I157" s="113">
        <v>599.71</v>
      </c>
      <c r="J157" s="81" t="s">
        <v>102</v>
      </c>
      <c r="K157" s="81" t="s">
        <v>3399</v>
      </c>
      <c r="L157" s="100" t="s">
        <v>3400</v>
      </c>
      <c r="M157" s="140">
        <v>16</v>
      </c>
      <c r="N157" s="261">
        <v>42391</v>
      </c>
      <c r="O157" s="83" t="s">
        <v>3401</v>
      </c>
      <c r="P157" s="261">
        <v>42779</v>
      </c>
      <c r="Q157" s="263"/>
      <c r="R157" s="263"/>
      <c r="S157" s="12"/>
      <c r="T157" s="12"/>
      <c r="U157" s="12"/>
      <c r="V157" s="12"/>
    </row>
    <row r="158" spans="1:22" ht="12.75">
      <c r="A158" s="148">
        <v>156</v>
      </c>
      <c r="B158" s="89" t="s">
        <v>88</v>
      </c>
      <c r="C158" s="98" t="s">
        <v>47</v>
      </c>
      <c r="D158" s="260">
        <v>43056</v>
      </c>
      <c r="E158" s="255">
        <v>35</v>
      </c>
      <c r="F158" s="256" t="s">
        <v>3402</v>
      </c>
      <c r="G158" s="276" t="s">
        <v>875</v>
      </c>
      <c r="H158" s="92" t="s">
        <v>3403</v>
      </c>
      <c r="I158" s="113">
        <v>4006.15</v>
      </c>
      <c r="J158" s="81" t="s">
        <v>3633</v>
      </c>
      <c r="K158" s="81" t="s">
        <v>3017</v>
      </c>
      <c r="L158" s="100" t="s">
        <v>3404</v>
      </c>
      <c r="M158" s="140">
        <v>50</v>
      </c>
      <c r="N158" s="261">
        <v>42051</v>
      </c>
      <c r="O158" s="83">
        <v>301</v>
      </c>
      <c r="P158" s="262">
        <v>43052</v>
      </c>
      <c r="Q158" s="83"/>
      <c r="R158" s="261"/>
      <c r="S158" s="12"/>
      <c r="T158" s="12"/>
      <c r="U158" s="12"/>
      <c r="V158" s="12"/>
    </row>
    <row r="159" spans="1:22" ht="12.75">
      <c r="A159" s="148">
        <v>157</v>
      </c>
      <c r="B159" s="89" t="s">
        <v>88</v>
      </c>
      <c r="C159" s="98" t="s">
        <v>47</v>
      </c>
      <c r="D159" s="260">
        <v>43060</v>
      </c>
      <c r="E159" s="255">
        <v>6520</v>
      </c>
      <c r="F159" s="256" t="s">
        <v>267</v>
      </c>
      <c r="G159" s="276" t="s">
        <v>214</v>
      </c>
      <c r="H159" s="92" t="s">
        <v>3405</v>
      </c>
      <c r="I159" s="113">
        <v>5087.01</v>
      </c>
      <c r="J159" s="81" t="s">
        <v>3634</v>
      </c>
      <c r="K159" s="81" t="s">
        <v>2983</v>
      </c>
      <c r="L159" s="100" t="s">
        <v>3406</v>
      </c>
      <c r="M159" s="140">
        <v>478</v>
      </c>
      <c r="N159" s="261">
        <v>42367</v>
      </c>
      <c r="O159" s="263">
        <v>271</v>
      </c>
      <c r="P159" s="261">
        <v>43026</v>
      </c>
      <c r="Q159" s="263"/>
      <c r="R159" s="263"/>
      <c r="S159" s="12"/>
      <c r="T159" s="12"/>
      <c r="U159" s="12"/>
      <c r="V159" s="12"/>
    </row>
    <row r="160" spans="1:22" ht="12.75">
      <c r="A160" s="148">
        <v>158</v>
      </c>
      <c r="B160" s="89" t="s">
        <v>88</v>
      </c>
      <c r="C160" s="98" t="s">
        <v>47</v>
      </c>
      <c r="D160" s="260">
        <v>43056</v>
      </c>
      <c r="E160" s="255">
        <v>3068</v>
      </c>
      <c r="F160" s="256" t="s">
        <v>397</v>
      </c>
      <c r="G160" s="276" t="s">
        <v>2838</v>
      </c>
      <c r="H160" s="92" t="s">
        <v>3407</v>
      </c>
      <c r="I160" s="113">
        <v>63.2</v>
      </c>
      <c r="J160" s="81" t="s">
        <v>3408</v>
      </c>
      <c r="K160" s="81" t="s">
        <v>3409</v>
      </c>
      <c r="L160" s="100" t="s">
        <v>2835</v>
      </c>
      <c r="M160" s="140">
        <v>211</v>
      </c>
      <c r="N160" s="261">
        <v>42600</v>
      </c>
      <c r="O160" s="83">
        <v>238</v>
      </c>
      <c r="P160" s="261">
        <v>42629</v>
      </c>
      <c r="Q160" s="263"/>
      <c r="R160" s="263"/>
      <c r="S160" s="12"/>
      <c r="T160" s="12"/>
      <c r="U160" s="12"/>
      <c r="V160" s="12"/>
    </row>
    <row r="161" spans="1:22" ht="12.75">
      <c r="A161" s="148">
        <v>159</v>
      </c>
      <c r="B161" s="89" t="s">
        <v>88</v>
      </c>
      <c r="C161" s="98" t="s">
        <v>47</v>
      </c>
      <c r="D161" s="260">
        <v>43061</v>
      </c>
      <c r="E161" s="255">
        <v>6101</v>
      </c>
      <c r="F161" s="256" t="s">
        <v>2030</v>
      </c>
      <c r="G161" s="276" t="s">
        <v>431</v>
      </c>
      <c r="H161" s="92" t="s">
        <v>3410</v>
      </c>
      <c r="I161" s="113">
        <v>10156.96</v>
      </c>
      <c r="J161" s="81" t="s">
        <v>102</v>
      </c>
      <c r="K161" s="81" t="s">
        <v>202</v>
      </c>
      <c r="L161" s="100" t="s">
        <v>2595</v>
      </c>
      <c r="M161" s="140">
        <v>53</v>
      </c>
      <c r="N161" s="261">
        <v>42052</v>
      </c>
      <c r="O161" s="83" t="s">
        <v>3411</v>
      </c>
      <c r="P161" s="261">
        <v>42389</v>
      </c>
      <c r="Q161" s="83" t="s">
        <v>3412</v>
      </c>
      <c r="R161" s="261">
        <v>42914</v>
      </c>
      <c r="S161" s="82"/>
      <c r="T161" s="267"/>
      <c r="U161" s="12"/>
      <c r="V161" s="12"/>
    </row>
    <row r="162" spans="1:22" ht="12.75">
      <c r="A162" s="148">
        <v>160</v>
      </c>
      <c r="B162" s="89" t="s">
        <v>88</v>
      </c>
      <c r="C162" s="98" t="s">
        <v>47</v>
      </c>
      <c r="D162" s="260">
        <v>43067</v>
      </c>
      <c r="E162" s="255">
        <v>4</v>
      </c>
      <c r="F162" s="256" t="s">
        <v>1019</v>
      </c>
      <c r="G162" s="276" t="s">
        <v>3244</v>
      </c>
      <c r="H162" s="92" t="s">
        <v>3413</v>
      </c>
      <c r="I162" s="113">
        <v>33.99</v>
      </c>
      <c r="J162" s="81" t="s">
        <v>3414</v>
      </c>
      <c r="K162" s="81" t="s">
        <v>2484</v>
      </c>
      <c r="L162" s="100" t="s">
        <v>3415</v>
      </c>
      <c r="M162" s="140">
        <v>227</v>
      </c>
      <c r="N162" s="261">
        <v>42954</v>
      </c>
      <c r="O162" s="83"/>
      <c r="P162" s="261"/>
      <c r="Q162" s="83"/>
      <c r="R162" s="261"/>
      <c r="S162" s="12"/>
      <c r="T162" s="12"/>
      <c r="U162" s="12"/>
      <c r="V162" s="12"/>
    </row>
    <row r="163" spans="1:22" ht="12.75">
      <c r="A163" s="148">
        <v>161</v>
      </c>
      <c r="B163" s="89" t="s">
        <v>88</v>
      </c>
      <c r="C163" s="98" t="s">
        <v>47</v>
      </c>
      <c r="D163" s="260">
        <v>43069</v>
      </c>
      <c r="E163" s="255">
        <v>5652</v>
      </c>
      <c r="F163" s="256" t="s">
        <v>3424</v>
      </c>
      <c r="G163" s="276" t="s">
        <v>240</v>
      </c>
      <c r="H163" s="92" t="s">
        <v>3416</v>
      </c>
      <c r="I163" s="113">
        <v>195.36</v>
      </c>
      <c r="J163" s="81" t="s">
        <v>102</v>
      </c>
      <c r="K163" s="81" t="s">
        <v>238</v>
      </c>
      <c r="L163" s="100" t="s">
        <v>3417</v>
      </c>
      <c r="M163" s="140">
        <v>27</v>
      </c>
      <c r="N163" s="261">
        <v>42766</v>
      </c>
      <c r="O163" s="83"/>
      <c r="P163" s="261"/>
      <c r="Q163" s="263"/>
      <c r="R163" s="263"/>
      <c r="S163" s="12"/>
      <c r="T163" s="12"/>
      <c r="U163" s="12"/>
      <c r="V163" s="12"/>
    </row>
    <row r="164" spans="1:26" ht="12.75">
      <c r="A164" s="148">
        <v>162</v>
      </c>
      <c r="B164" s="89" t="s">
        <v>88</v>
      </c>
      <c r="C164" s="98" t="s">
        <v>47</v>
      </c>
      <c r="D164" s="260">
        <v>43069</v>
      </c>
      <c r="E164" s="255">
        <v>862</v>
      </c>
      <c r="F164" s="256" t="s">
        <v>617</v>
      </c>
      <c r="G164" s="276" t="s">
        <v>2532</v>
      </c>
      <c r="H164" s="92" t="s">
        <v>3186</v>
      </c>
      <c r="I164" s="113">
        <v>0</v>
      </c>
      <c r="J164" s="81" t="s">
        <v>1390</v>
      </c>
      <c r="K164" s="81" t="s">
        <v>3184</v>
      </c>
      <c r="L164" s="100" t="s">
        <v>3418</v>
      </c>
      <c r="M164" s="140">
        <v>283</v>
      </c>
      <c r="N164" s="261">
        <v>43041</v>
      </c>
      <c r="O164" s="83" t="s">
        <v>2791</v>
      </c>
      <c r="P164" s="261">
        <v>40316</v>
      </c>
      <c r="Q164" s="83" t="s">
        <v>3179</v>
      </c>
      <c r="R164" s="261">
        <v>40611</v>
      </c>
      <c r="S164" s="83" t="s">
        <v>3180</v>
      </c>
      <c r="T164" s="261">
        <v>41516</v>
      </c>
      <c r="U164" s="83" t="s">
        <v>3419</v>
      </c>
      <c r="V164" s="262">
        <v>41543</v>
      </c>
      <c r="W164" s="147" t="s">
        <v>3182</v>
      </c>
      <c r="X164" s="150">
        <v>41586</v>
      </c>
      <c r="Y164" s="147" t="s">
        <v>3183</v>
      </c>
      <c r="Z164" s="405">
        <v>41681</v>
      </c>
    </row>
    <row r="165" spans="1:22" ht="12.75">
      <c r="A165" s="148">
        <v>163</v>
      </c>
      <c r="B165" s="89" t="s">
        <v>88</v>
      </c>
      <c r="C165" s="98" t="s">
        <v>47</v>
      </c>
      <c r="D165" s="260">
        <v>43070</v>
      </c>
      <c r="E165" s="255">
        <v>219</v>
      </c>
      <c r="F165" s="256" t="s">
        <v>530</v>
      </c>
      <c r="G165" s="276" t="s">
        <v>858</v>
      </c>
      <c r="H165" s="92" t="s">
        <v>3631</v>
      </c>
      <c r="I165" s="113">
        <v>98.98</v>
      </c>
      <c r="J165" s="81" t="s">
        <v>1390</v>
      </c>
      <c r="K165" s="81" t="s">
        <v>3635</v>
      </c>
      <c r="L165" s="100" t="s">
        <v>3636</v>
      </c>
      <c r="M165" s="140">
        <v>234</v>
      </c>
      <c r="N165" s="261">
        <v>42956</v>
      </c>
      <c r="O165" s="83" t="s">
        <v>3637</v>
      </c>
      <c r="P165" s="261">
        <v>16713</v>
      </c>
      <c r="Q165" s="83" t="s">
        <v>3638</v>
      </c>
      <c r="R165" s="261">
        <v>35871</v>
      </c>
      <c r="S165" s="82" t="s">
        <v>3639</v>
      </c>
      <c r="T165" s="267">
        <v>35979</v>
      </c>
      <c r="U165" s="12"/>
      <c r="V165" s="12"/>
    </row>
    <row r="166" spans="1:22" ht="12.75">
      <c r="A166" s="148">
        <v>164</v>
      </c>
      <c r="B166" s="89" t="s">
        <v>88</v>
      </c>
      <c r="C166" s="98" t="s">
        <v>47</v>
      </c>
      <c r="D166" s="260">
        <v>43073</v>
      </c>
      <c r="E166" s="255">
        <v>6135</v>
      </c>
      <c r="F166" s="256" t="s">
        <v>617</v>
      </c>
      <c r="G166" s="276" t="s">
        <v>590</v>
      </c>
      <c r="H166" s="92" t="s">
        <v>3640</v>
      </c>
      <c r="I166" s="113">
        <v>0</v>
      </c>
      <c r="J166" s="81" t="s">
        <v>3641</v>
      </c>
      <c r="K166" s="81" t="s">
        <v>2196</v>
      </c>
      <c r="L166" s="100" t="s">
        <v>3642</v>
      </c>
      <c r="M166" s="140">
        <v>197</v>
      </c>
      <c r="N166" s="261">
        <v>42921</v>
      </c>
      <c r="O166" s="83" t="s">
        <v>2198</v>
      </c>
      <c r="P166" s="261">
        <v>35843</v>
      </c>
      <c r="Q166" s="83" t="s">
        <v>2199</v>
      </c>
      <c r="R166" s="261">
        <v>36536</v>
      </c>
      <c r="S166" s="12"/>
      <c r="T166" s="12"/>
      <c r="U166" s="12"/>
      <c r="V166" s="12"/>
    </row>
    <row r="167" spans="1:22" ht="12.75">
      <c r="A167" s="29">
        <v>165</v>
      </c>
      <c r="B167" s="486" t="s">
        <v>88</v>
      </c>
      <c r="C167" s="487" t="s">
        <v>47</v>
      </c>
      <c r="D167" s="267">
        <v>43074</v>
      </c>
      <c r="E167" s="488">
        <v>3901</v>
      </c>
      <c r="F167" s="106" t="s">
        <v>2517</v>
      </c>
      <c r="G167" s="457" t="s">
        <v>2212</v>
      </c>
      <c r="H167" s="12">
        <v>855</v>
      </c>
      <c r="I167" s="489">
        <v>20127.62</v>
      </c>
      <c r="J167" s="154" t="s">
        <v>1263</v>
      </c>
      <c r="K167" s="99" t="s">
        <v>2519</v>
      </c>
      <c r="L167" s="83" t="s">
        <v>3643</v>
      </c>
      <c r="M167" s="266" t="s">
        <v>3644</v>
      </c>
      <c r="N167" s="261">
        <v>42306</v>
      </c>
      <c r="O167" s="83" t="s">
        <v>3645</v>
      </c>
      <c r="P167" s="261">
        <v>42956</v>
      </c>
      <c r="Q167" s="263"/>
      <c r="R167" s="263"/>
      <c r="S167" s="12"/>
      <c r="T167" s="12"/>
      <c r="U167" s="12"/>
      <c r="V167" s="12"/>
    </row>
    <row r="168" spans="1:22" ht="12.75">
      <c r="A168" s="29">
        <v>166</v>
      </c>
      <c r="B168" s="486" t="s">
        <v>88</v>
      </c>
      <c r="C168" s="487" t="s">
        <v>47</v>
      </c>
      <c r="D168" s="267">
        <v>43076</v>
      </c>
      <c r="E168" s="488">
        <v>5608</v>
      </c>
      <c r="F168" s="106" t="s">
        <v>617</v>
      </c>
      <c r="G168" s="457" t="s">
        <v>171</v>
      </c>
      <c r="H168" s="12">
        <v>913</v>
      </c>
      <c r="I168" s="489">
        <v>65.25</v>
      </c>
      <c r="J168" s="154" t="s">
        <v>102</v>
      </c>
      <c r="K168" s="99" t="s">
        <v>3646</v>
      </c>
      <c r="L168" s="83" t="s">
        <v>3647</v>
      </c>
      <c r="M168" s="266" t="s">
        <v>3648</v>
      </c>
      <c r="N168" s="261">
        <v>42278</v>
      </c>
      <c r="O168" s="83" t="s">
        <v>3649</v>
      </c>
      <c r="P168" s="261">
        <v>12385</v>
      </c>
      <c r="Q168" s="83" t="s">
        <v>3650</v>
      </c>
      <c r="R168" s="261">
        <v>16561</v>
      </c>
      <c r="S168" s="82" t="s">
        <v>113</v>
      </c>
      <c r="T168" s="267">
        <v>16805</v>
      </c>
      <c r="U168" s="12"/>
      <c r="V168" s="12"/>
    </row>
    <row r="169" spans="1:22" ht="12.75">
      <c r="A169" s="29">
        <v>167</v>
      </c>
      <c r="B169" s="486" t="s">
        <v>88</v>
      </c>
      <c r="C169" s="487" t="s">
        <v>47</v>
      </c>
      <c r="D169" s="267">
        <v>43076</v>
      </c>
      <c r="E169" s="488">
        <v>738</v>
      </c>
      <c r="F169" s="106" t="s">
        <v>603</v>
      </c>
      <c r="G169" s="457" t="s">
        <v>675</v>
      </c>
      <c r="H169" s="12">
        <v>3175</v>
      </c>
      <c r="I169" s="489">
        <v>145.19</v>
      </c>
      <c r="J169" s="154" t="s">
        <v>3651</v>
      </c>
      <c r="K169" s="99" t="s">
        <v>673</v>
      </c>
      <c r="L169" s="83" t="s">
        <v>3652</v>
      </c>
      <c r="M169" s="266" t="s">
        <v>1545</v>
      </c>
      <c r="N169" s="261">
        <v>42779</v>
      </c>
      <c r="O169" s="83" t="s">
        <v>435</v>
      </c>
      <c r="P169" s="261">
        <v>43007</v>
      </c>
      <c r="Q169" s="263"/>
      <c r="R169" s="263"/>
      <c r="S169" s="12"/>
      <c r="T169" s="12"/>
      <c r="U169" s="12"/>
      <c r="V169" s="12"/>
    </row>
    <row r="170" spans="1:22" ht="12.75">
      <c r="A170" s="29">
        <v>168</v>
      </c>
      <c r="B170" s="486" t="s">
        <v>88</v>
      </c>
      <c r="C170" s="487" t="s">
        <v>47</v>
      </c>
      <c r="D170" s="267">
        <v>43080</v>
      </c>
      <c r="E170" s="488">
        <v>62</v>
      </c>
      <c r="F170" s="106" t="s">
        <v>659</v>
      </c>
      <c r="G170" s="457" t="s">
        <v>596</v>
      </c>
      <c r="H170" s="82">
        <v>4928</v>
      </c>
      <c r="I170" s="489">
        <v>299.52</v>
      </c>
      <c r="J170" s="154" t="s">
        <v>3653</v>
      </c>
      <c r="K170" s="99" t="s">
        <v>3267</v>
      </c>
      <c r="L170" s="83" t="s">
        <v>3654</v>
      </c>
      <c r="M170" s="266" t="s">
        <v>3655</v>
      </c>
      <c r="N170" s="261">
        <v>43052</v>
      </c>
      <c r="O170" s="263"/>
      <c r="P170" s="263"/>
      <c r="Q170" s="263"/>
      <c r="R170" s="263"/>
      <c r="S170" s="12"/>
      <c r="T170" s="12"/>
      <c r="U170" s="12"/>
      <c r="V170" s="12"/>
    </row>
    <row r="171" spans="1:22" ht="12.75">
      <c r="A171" s="29">
        <v>169</v>
      </c>
      <c r="B171" s="486" t="s">
        <v>88</v>
      </c>
      <c r="C171" s="487" t="s">
        <v>47</v>
      </c>
      <c r="D171" s="267">
        <v>43081</v>
      </c>
      <c r="E171" s="488">
        <v>6501</v>
      </c>
      <c r="F171" s="106" t="s">
        <v>1019</v>
      </c>
      <c r="G171" s="457" t="s">
        <v>409</v>
      </c>
      <c r="H171" s="82">
        <v>1076</v>
      </c>
      <c r="I171" s="489">
        <v>1201.19</v>
      </c>
      <c r="J171" s="154" t="s">
        <v>3656</v>
      </c>
      <c r="K171" s="99" t="s">
        <v>1319</v>
      </c>
      <c r="L171" s="83" t="s">
        <v>3657</v>
      </c>
      <c r="M171" s="266" t="s">
        <v>3658</v>
      </c>
      <c r="N171" s="261">
        <v>42842</v>
      </c>
      <c r="O171" s="263"/>
      <c r="P171" s="263"/>
      <c r="Q171" s="263"/>
      <c r="R171" s="263"/>
      <c r="S171" s="12"/>
      <c r="T171" s="12"/>
      <c r="U171" s="12"/>
      <c r="V171" s="12"/>
    </row>
    <row r="172" spans="1:22" ht="12.75">
      <c r="A172" s="29">
        <v>170</v>
      </c>
      <c r="B172" s="486" t="s">
        <v>88</v>
      </c>
      <c r="C172" s="487" t="s">
        <v>47</v>
      </c>
      <c r="D172" s="267">
        <v>43081</v>
      </c>
      <c r="E172" s="488">
        <v>3932</v>
      </c>
      <c r="F172" s="106" t="s">
        <v>530</v>
      </c>
      <c r="G172" s="457" t="s">
        <v>596</v>
      </c>
      <c r="H172" s="82">
        <v>2879</v>
      </c>
      <c r="I172" s="489">
        <v>0</v>
      </c>
      <c r="J172" s="154" t="s">
        <v>1390</v>
      </c>
      <c r="K172" s="99" t="s">
        <v>2253</v>
      </c>
      <c r="L172" s="83" t="s">
        <v>3659</v>
      </c>
      <c r="M172" s="266" t="s">
        <v>3660</v>
      </c>
      <c r="N172" s="261">
        <v>42944</v>
      </c>
      <c r="O172" s="83" t="s">
        <v>3661</v>
      </c>
      <c r="P172" s="261">
        <v>16420</v>
      </c>
      <c r="Q172" s="83" t="s">
        <v>3662</v>
      </c>
      <c r="R172" s="261">
        <v>17020</v>
      </c>
      <c r="S172" s="12"/>
      <c r="T172" s="12"/>
      <c r="U172" s="12"/>
      <c r="V172" s="12"/>
    </row>
    <row r="173" spans="1:22" ht="12.75">
      <c r="A173" s="29">
        <v>171</v>
      </c>
      <c r="B173" s="486" t="s">
        <v>88</v>
      </c>
      <c r="C173" s="487" t="s">
        <v>47</v>
      </c>
      <c r="D173" s="267">
        <v>43091</v>
      </c>
      <c r="E173" s="488">
        <v>5154</v>
      </c>
      <c r="F173" s="106" t="s">
        <v>1389</v>
      </c>
      <c r="G173" s="457" t="s">
        <v>386</v>
      </c>
      <c r="H173" s="82">
        <v>405</v>
      </c>
      <c r="I173" s="489">
        <v>127.12</v>
      </c>
      <c r="J173" s="154" t="s">
        <v>102</v>
      </c>
      <c r="K173" s="99" t="s">
        <v>3663</v>
      </c>
      <c r="L173" s="263"/>
      <c r="M173" s="266" t="s">
        <v>1389</v>
      </c>
      <c r="N173" s="261">
        <v>38467</v>
      </c>
      <c r="O173" s="263"/>
      <c r="P173" s="263"/>
      <c r="Q173" s="263"/>
      <c r="R173" s="263"/>
      <c r="S173" s="12"/>
      <c r="T173" s="12"/>
      <c r="U173" s="12"/>
      <c r="V173" s="12"/>
    </row>
    <row r="174" spans="1:22" ht="12.75">
      <c r="A174" s="29">
        <v>172</v>
      </c>
      <c r="B174" s="486" t="s">
        <v>88</v>
      </c>
      <c r="C174" s="487" t="s">
        <v>47</v>
      </c>
      <c r="D174" s="267">
        <v>43096</v>
      </c>
      <c r="E174" s="488">
        <v>1256</v>
      </c>
      <c r="F174" s="106" t="s">
        <v>414</v>
      </c>
      <c r="G174" s="457" t="s">
        <v>462</v>
      </c>
      <c r="H174" s="82">
        <v>4456</v>
      </c>
      <c r="I174" s="489">
        <v>23.82</v>
      </c>
      <c r="J174" s="154" t="s">
        <v>102</v>
      </c>
      <c r="K174" s="99" t="s">
        <v>3664</v>
      </c>
      <c r="L174" s="83" t="s">
        <v>3665</v>
      </c>
      <c r="M174" s="266" t="s">
        <v>3666</v>
      </c>
      <c r="N174" s="261">
        <v>43021</v>
      </c>
      <c r="O174" s="83" t="s">
        <v>2537</v>
      </c>
      <c r="P174" s="261">
        <v>17183</v>
      </c>
      <c r="Q174" s="83" t="s">
        <v>113</v>
      </c>
      <c r="R174" s="261">
        <v>17820</v>
      </c>
      <c r="S174" s="82" t="s">
        <v>3670</v>
      </c>
      <c r="T174" s="267">
        <v>42736</v>
      </c>
      <c r="U174" s="12"/>
      <c r="V174" s="12"/>
    </row>
    <row r="175" spans="1:22" ht="12.75">
      <c r="A175" s="29">
        <v>173</v>
      </c>
      <c r="B175" s="486" t="s">
        <v>88</v>
      </c>
      <c r="C175" s="487" t="s">
        <v>47</v>
      </c>
      <c r="D175" s="267">
        <v>43097</v>
      </c>
      <c r="E175" s="488">
        <v>3912</v>
      </c>
      <c r="F175" s="106" t="s">
        <v>666</v>
      </c>
      <c r="G175" s="457" t="s">
        <v>596</v>
      </c>
      <c r="H175" s="82">
        <v>1333</v>
      </c>
      <c r="I175" s="489">
        <v>35.9</v>
      </c>
      <c r="J175" s="154" t="s">
        <v>1189</v>
      </c>
      <c r="K175" s="99" t="s">
        <v>3667</v>
      </c>
      <c r="L175" s="83" t="s">
        <v>3668</v>
      </c>
      <c r="M175" s="266" t="s">
        <v>3669</v>
      </c>
      <c r="N175" s="261">
        <v>43041</v>
      </c>
      <c r="O175" s="83" t="s">
        <v>2266</v>
      </c>
      <c r="P175" s="261">
        <v>39310</v>
      </c>
      <c r="Q175" s="83" t="s">
        <v>1598</v>
      </c>
      <c r="R175" s="261">
        <v>39435</v>
      </c>
      <c r="S175" s="12"/>
      <c r="T175" s="12"/>
      <c r="U175" s="12"/>
      <c r="V175" s="12"/>
    </row>
  </sheetData>
  <sheetProtection/>
  <mergeCells count="2">
    <mergeCell ref="E1:F1"/>
    <mergeCell ref="G1:H1"/>
  </mergeCells>
  <printOptions/>
  <pageMargins left="0.5905511811023623" right="0.5905511811023623" top="1.1811023622047245" bottom="0.5905511811023623" header="0.3937007874015748" footer="0"/>
  <pageSetup fitToHeight="3" fitToWidth="2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RECEPCIONES FINALES&amp;RPERIODO: 2017
</oddHeader>
    <oddFooter>&amp;L&amp;F&amp;C&amp;P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2.8515625" defaultRowHeight="12.75"/>
  <cols>
    <col min="1" max="1" width="6.28125" style="220" bestFit="1" customWidth="1"/>
    <col min="2" max="2" width="5.421875" style="1" bestFit="1" customWidth="1"/>
    <col min="3" max="3" width="12.57421875" style="1" bestFit="1" customWidth="1"/>
    <col min="4" max="4" width="10.140625" style="1" bestFit="1" customWidth="1"/>
    <col min="5" max="5" width="5.00390625" style="1" bestFit="1" customWidth="1"/>
    <col min="6" max="6" width="7.00390625" style="66" bestFit="1" customWidth="1"/>
    <col min="7" max="7" width="39.140625" style="1" bestFit="1" customWidth="1"/>
    <col min="8" max="8" width="9.7109375" style="1" bestFit="1" customWidth="1"/>
    <col min="9" max="9" width="34.7109375" style="1" bestFit="1" customWidth="1"/>
    <col min="10" max="10" width="48.421875" style="1" bestFit="1" customWidth="1"/>
    <col min="11" max="11" width="13.140625" style="1" bestFit="1" customWidth="1"/>
    <col min="12" max="16384" width="12.8515625" style="1" customWidth="1"/>
  </cols>
  <sheetData>
    <row r="1" spans="1:11" ht="12.75">
      <c r="A1" s="314" t="s">
        <v>10</v>
      </c>
      <c r="B1" s="325" t="s">
        <v>13</v>
      </c>
      <c r="C1" s="325" t="s">
        <v>51</v>
      </c>
      <c r="D1" s="325" t="s">
        <v>17</v>
      </c>
      <c r="E1" s="462" t="s">
        <v>5</v>
      </c>
      <c r="F1" s="463"/>
      <c r="G1" s="462" t="s">
        <v>59</v>
      </c>
      <c r="H1" s="463"/>
      <c r="I1" s="398" t="s">
        <v>3</v>
      </c>
      <c r="J1" s="400" t="s">
        <v>4</v>
      </c>
      <c r="K1" s="402" t="s">
        <v>36</v>
      </c>
    </row>
    <row r="2" spans="1:11" ht="13.5" thickBot="1">
      <c r="A2" s="315" t="s">
        <v>25</v>
      </c>
      <c r="B2" s="326"/>
      <c r="C2" s="326"/>
      <c r="D2" s="327"/>
      <c r="E2" s="328" t="s">
        <v>55</v>
      </c>
      <c r="F2" s="370" t="s">
        <v>56</v>
      </c>
      <c r="G2" s="328" t="s">
        <v>60</v>
      </c>
      <c r="H2" s="353" t="s">
        <v>61</v>
      </c>
      <c r="I2" s="399"/>
      <c r="J2" s="399"/>
      <c r="K2" s="403"/>
    </row>
    <row r="3" spans="1:11" ht="12.75">
      <c r="A3" s="393">
        <v>1</v>
      </c>
      <c r="B3" s="394" t="s">
        <v>574</v>
      </c>
      <c r="C3" s="317"/>
      <c r="D3" s="395">
        <v>42745</v>
      </c>
      <c r="E3" s="396">
        <v>808</v>
      </c>
      <c r="F3" s="397">
        <v>18</v>
      </c>
      <c r="G3" s="397" t="s">
        <v>575</v>
      </c>
      <c r="H3" s="396">
        <v>930</v>
      </c>
      <c r="I3" s="397" t="s">
        <v>576</v>
      </c>
      <c r="J3" s="397" t="s">
        <v>102</v>
      </c>
      <c r="K3" s="401">
        <v>42745</v>
      </c>
    </row>
    <row r="4" spans="1:11" ht="12.75">
      <c r="A4" s="29">
        <v>2</v>
      </c>
      <c r="B4" s="112" t="s">
        <v>574</v>
      </c>
      <c r="C4" s="12"/>
      <c r="D4" s="13">
        <v>42761</v>
      </c>
      <c r="E4" s="100">
        <v>5617</v>
      </c>
      <c r="F4" s="99">
        <v>6</v>
      </c>
      <c r="G4" s="99" t="s">
        <v>577</v>
      </c>
      <c r="H4" s="100">
        <v>1815</v>
      </c>
      <c r="I4" s="99" t="s">
        <v>102</v>
      </c>
      <c r="J4" s="99" t="s">
        <v>578</v>
      </c>
      <c r="K4" s="41">
        <v>42761</v>
      </c>
    </row>
    <row r="5" spans="1:11" ht="12.75">
      <c r="A5" s="29">
        <v>3</v>
      </c>
      <c r="B5" s="112" t="s">
        <v>574</v>
      </c>
      <c r="C5" s="12"/>
      <c r="D5" s="13">
        <v>42780</v>
      </c>
      <c r="E5" s="100">
        <v>43</v>
      </c>
      <c r="F5" s="99">
        <v>160</v>
      </c>
      <c r="G5" s="99" t="s">
        <v>675</v>
      </c>
      <c r="H5" s="100">
        <v>3743</v>
      </c>
      <c r="I5" s="82" t="s">
        <v>102</v>
      </c>
      <c r="J5" s="99" t="s">
        <v>578</v>
      </c>
      <c r="K5" s="41">
        <v>42780</v>
      </c>
    </row>
    <row r="6" spans="1:11" ht="12.75">
      <c r="A6" s="29">
        <v>4</v>
      </c>
      <c r="B6" s="288" t="s">
        <v>574</v>
      </c>
      <c r="C6" s="12"/>
      <c r="D6" s="267">
        <v>42786</v>
      </c>
      <c r="E6" s="176">
        <v>742</v>
      </c>
      <c r="F6" s="279">
        <v>34</v>
      </c>
      <c r="G6" s="85" t="s">
        <v>715</v>
      </c>
      <c r="H6" s="176">
        <v>430</v>
      </c>
      <c r="I6" s="82" t="s">
        <v>684</v>
      </c>
      <c r="J6" s="85" t="s">
        <v>838</v>
      </c>
      <c r="K6" s="267">
        <v>42783</v>
      </c>
    </row>
    <row r="7" spans="1:11" ht="12.75">
      <c r="A7" s="26">
        <v>5</v>
      </c>
      <c r="B7" s="288" t="s">
        <v>574</v>
      </c>
      <c r="C7" s="12"/>
      <c r="D7" s="267">
        <v>42787</v>
      </c>
      <c r="E7" s="176">
        <v>723</v>
      </c>
      <c r="F7" s="279">
        <v>29</v>
      </c>
      <c r="G7" s="85" t="s">
        <v>839</v>
      </c>
      <c r="H7" s="176">
        <v>2150</v>
      </c>
      <c r="I7" s="82" t="s">
        <v>684</v>
      </c>
      <c r="J7" s="85" t="s">
        <v>102</v>
      </c>
      <c r="K7" s="267">
        <v>42787</v>
      </c>
    </row>
    <row r="8" spans="1:11" ht="12.75">
      <c r="A8" s="26">
        <v>6</v>
      </c>
      <c r="B8" s="288" t="s">
        <v>574</v>
      </c>
      <c r="C8" s="12"/>
      <c r="D8" s="267">
        <v>42816</v>
      </c>
      <c r="E8" s="176">
        <v>3912</v>
      </c>
      <c r="F8" s="279">
        <v>21</v>
      </c>
      <c r="G8" s="85" t="s">
        <v>467</v>
      </c>
      <c r="H8" s="176">
        <v>2464</v>
      </c>
      <c r="I8" s="82" t="s">
        <v>684</v>
      </c>
      <c r="J8" s="85" t="s">
        <v>1033</v>
      </c>
      <c r="K8" s="267">
        <v>42816</v>
      </c>
    </row>
    <row r="9" spans="1:11" ht="12.75">
      <c r="A9" s="26">
        <v>7</v>
      </c>
      <c r="B9" s="288" t="s">
        <v>574</v>
      </c>
      <c r="C9" s="12"/>
      <c r="D9" s="267">
        <v>42846</v>
      </c>
      <c r="E9" s="176">
        <v>3069</v>
      </c>
      <c r="F9" s="279">
        <v>6</v>
      </c>
      <c r="G9" s="85" t="s">
        <v>1278</v>
      </c>
      <c r="H9" s="176">
        <v>1905</v>
      </c>
      <c r="I9" s="82" t="s">
        <v>102</v>
      </c>
      <c r="J9" s="85" t="s">
        <v>1279</v>
      </c>
      <c r="K9" s="267">
        <v>42846</v>
      </c>
    </row>
    <row r="10" spans="1:11" ht="12.75">
      <c r="A10" s="26">
        <v>8</v>
      </c>
      <c r="B10" s="288" t="s">
        <v>574</v>
      </c>
      <c r="C10" s="12"/>
      <c r="D10" s="267">
        <v>42853</v>
      </c>
      <c r="E10" s="176">
        <v>66</v>
      </c>
      <c r="F10" s="279">
        <v>27</v>
      </c>
      <c r="G10" s="85" t="s">
        <v>378</v>
      </c>
      <c r="H10" s="176">
        <v>82</v>
      </c>
      <c r="I10" s="82" t="s">
        <v>1280</v>
      </c>
      <c r="J10" s="85" t="s">
        <v>838</v>
      </c>
      <c r="K10" s="267">
        <v>42853</v>
      </c>
    </row>
    <row r="11" spans="1:11" ht="12.75">
      <c r="A11" s="26">
        <v>9</v>
      </c>
      <c r="B11" s="288" t="s">
        <v>574</v>
      </c>
      <c r="C11" s="12"/>
      <c r="D11" s="267">
        <v>42905</v>
      </c>
      <c r="E11" s="176">
        <v>2668</v>
      </c>
      <c r="F11" s="279">
        <v>12</v>
      </c>
      <c r="G11" s="85" t="s">
        <v>897</v>
      </c>
      <c r="H11" s="176">
        <v>5210</v>
      </c>
      <c r="I11" s="82" t="s">
        <v>102</v>
      </c>
      <c r="J11" s="85" t="s">
        <v>684</v>
      </c>
      <c r="K11" s="267">
        <v>42905</v>
      </c>
    </row>
    <row r="12" spans="1:11" ht="12.75">
      <c r="A12" s="26">
        <v>10</v>
      </c>
      <c r="B12" s="288" t="s">
        <v>574</v>
      </c>
      <c r="C12" s="12"/>
      <c r="D12" s="267">
        <v>42984</v>
      </c>
      <c r="E12" s="176">
        <v>1010</v>
      </c>
      <c r="F12" s="279">
        <v>9</v>
      </c>
      <c r="G12" s="85" t="s">
        <v>331</v>
      </c>
      <c r="H12" s="176">
        <v>1920</v>
      </c>
      <c r="I12" s="82" t="s">
        <v>102</v>
      </c>
      <c r="J12" s="85" t="s">
        <v>684</v>
      </c>
      <c r="K12" s="267">
        <v>42984</v>
      </c>
    </row>
    <row r="13" spans="1:11" ht="12.75">
      <c r="A13" s="26">
        <v>11</v>
      </c>
      <c r="B13" s="288" t="s">
        <v>574</v>
      </c>
      <c r="C13" s="12"/>
      <c r="D13" s="267">
        <v>42986</v>
      </c>
      <c r="E13" s="176">
        <v>650</v>
      </c>
      <c r="F13" s="279">
        <v>14</v>
      </c>
      <c r="G13" s="85" t="s">
        <v>306</v>
      </c>
      <c r="H13" s="176">
        <v>546</v>
      </c>
      <c r="I13" s="82" t="s">
        <v>2894</v>
      </c>
      <c r="J13" s="85" t="s">
        <v>2895</v>
      </c>
      <c r="K13" s="267">
        <v>42986</v>
      </c>
    </row>
    <row r="14" spans="1:11" ht="12.75">
      <c r="A14" s="26">
        <v>12</v>
      </c>
      <c r="B14" s="288" t="s">
        <v>574</v>
      </c>
      <c r="C14" s="12"/>
      <c r="D14" s="267">
        <v>43033</v>
      </c>
      <c r="E14" s="176">
        <v>5660</v>
      </c>
      <c r="F14" s="279">
        <v>26</v>
      </c>
      <c r="G14" s="85" t="s">
        <v>2644</v>
      </c>
      <c r="H14" s="176">
        <v>578</v>
      </c>
      <c r="I14" s="82" t="s">
        <v>102</v>
      </c>
      <c r="J14" s="85" t="s">
        <v>684</v>
      </c>
      <c r="K14" s="267">
        <v>43033</v>
      </c>
    </row>
    <row r="15" spans="1:11" ht="12.75">
      <c r="A15" s="26">
        <v>13</v>
      </c>
      <c r="B15" s="288" t="s">
        <v>574</v>
      </c>
      <c r="C15" s="12"/>
      <c r="D15" s="267">
        <v>43076</v>
      </c>
      <c r="E15" s="176">
        <v>6012</v>
      </c>
      <c r="F15" s="279">
        <v>9</v>
      </c>
      <c r="G15" s="85" t="s">
        <v>467</v>
      </c>
      <c r="H15" s="176">
        <v>3276</v>
      </c>
      <c r="I15" s="153" t="s">
        <v>102</v>
      </c>
      <c r="J15" s="85" t="s">
        <v>684</v>
      </c>
      <c r="K15" s="267">
        <v>43076</v>
      </c>
    </row>
    <row r="16" spans="1:11" ht="12.75">
      <c r="A16" s="26"/>
      <c r="B16" s="288"/>
      <c r="C16" s="12"/>
      <c r="D16" s="267"/>
      <c r="E16" s="176"/>
      <c r="F16" s="279"/>
      <c r="G16" s="85"/>
      <c r="H16" s="82"/>
      <c r="I16" s="153"/>
      <c r="J16" s="85"/>
      <c r="K16" s="267"/>
    </row>
    <row r="17" spans="1:11" ht="12.75">
      <c r="A17" s="26"/>
      <c r="B17" s="288"/>
      <c r="C17" s="12"/>
      <c r="D17" s="267"/>
      <c r="E17" s="176"/>
      <c r="F17" s="279"/>
      <c r="G17" s="85"/>
      <c r="H17" s="176"/>
      <c r="I17" s="153"/>
      <c r="J17" s="85"/>
      <c r="K17" s="267"/>
    </row>
  </sheetData>
  <sheetProtection objects="1" scenarios="1" selectLockedCells="1" selectUnlockedCells="1"/>
  <mergeCells count="2">
    <mergeCell ref="E1:F1"/>
    <mergeCell ref="G1:H1"/>
  </mergeCells>
  <printOptions horizontalCentered="1"/>
  <pageMargins left="0.5905511811023623" right="0.5905511811023623" top="1.1811023622047245" bottom="0.5905511811023623" header="0.3937007874015748" footer="0"/>
  <pageSetup fitToHeight="1" fitToWidth="1" horizontalDpi="300" verticalDpi="300" orientation="landscape" paperSize="9" scale="87" r:id="rId1"/>
  <headerFooter alignWithMargins="0">
    <oddHeader>&amp;LI. MUNICIPALIDAD DE ÑUÑOA
DIRECCION DE OBRAS MUNICIPALES
DEPARTAMENTO DE INFORMATICA Y CATASTRO&amp;CLISTADO MAESTRO DE
CAMBIOS DE DESTINO&amp;RPERIODO: 2017</oddHeader>
    <oddFooter>&amp;L&amp;F&amp;C&amp;P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6.7109375" style="0" bestFit="1" customWidth="1"/>
    <col min="2" max="2" width="4.8515625" style="0" bestFit="1" customWidth="1"/>
    <col min="3" max="3" width="10.140625" style="0" bestFit="1" customWidth="1"/>
    <col min="4" max="4" width="5.00390625" style="0" bestFit="1" customWidth="1"/>
    <col min="5" max="6" width="11.140625" style="0" bestFit="1" customWidth="1"/>
    <col min="7" max="7" width="13.7109375" style="0" bestFit="1" customWidth="1"/>
    <col min="8" max="8" width="25.7109375" style="0" bestFit="1" customWidth="1"/>
    <col min="9" max="9" width="69.140625" style="0" customWidth="1"/>
    <col min="10" max="10" width="11.7109375" style="0" bestFit="1" customWidth="1"/>
    <col min="11" max="11" width="29.57421875" style="0" bestFit="1" customWidth="1"/>
    <col min="12" max="12" width="22.57421875" style="0" bestFit="1" customWidth="1"/>
    <col min="13" max="13" width="9.421875" style="0" bestFit="1" customWidth="1"/>
    <col min="14" max="14" width="11.8515625" style="0" bestFit="1" customWidth="1"/>
    <col min="15" max="15" width="17.8515625" style="0" bestFit="1" customWidth="1"/>
  </cols>
  <sheetData>
    <row r="1" spans="1:15" s="35" customFormat="1" ht="12.75">
      <c r="A1" s="314" t="s">
        <v>10</v>
      </c>
      <c r="B1" s="325" t="s">
        <v>13</v>
      </c>
      <c r="C1" s="325" t="s">
        <v>17</v>
      </c>
      <c r="D1" s="462" t="s">
        <v>5</v>
      </c>
      <c r="E1" s="463"/>
      <c r="F1" s="336" t="s">
        <v>24</v>
      </c>
      <c r="G1" s="337"/>
      <c r="H1" s="325" t="s">
        <v>13</v>
      </c>
      <c r="I1" s="325" t="s">
        <v>19</v>
      </c>
      <c r="J1" s="325" t="s">
        <v>6</v>
      </c>
      <c r="K1" s="340" t="s">
        <v>32</v>
      </c>
      <c r="L1" s="340" t="s">
        <v>0</v>
      </c>
      <c r="M1" s="345" t="s">
        <v>25</v>
      </c>
      <c r="N1" s="423" t="s">
        <v>1865</v>
      </c>
      <c r="O1" s="425" t="s">
        <v>1868</v>
      </c>
    </row>
    <row r="2" spans="1:15" s="35" customFormat="1" ht="13.5" thickBot="1">
      <c r="A2" s="315" t="s">
        <v>25</v>
      </c>
      <c r="B2" s="326"/>
      <c r="C2" s="327"/>
      <c r="D2" s="328" t="s">
        <v>55</v>
      </c>
      <c r="E2" s="329" t="s">
        <v>56</v>
      </c>
      <c r="F2" s="338" t="s">
        <v>1866</v>
      </c>
      <c r="G2" s="339" t="s">
        <v>1867</v>
      </c>
      <c r="H2" s="327"/>
      <c r="I2" s="326"/>
      <c r="J2" s="326"/>
      <c r="K2" s="341"/>
      <c r="L2" s="342"/>
      <c r="M2" s="326"/>
      <c r="N2" s="424"/>
      <c r="O2" s="426"/>
    </row>
    <row r="3" spans="1:15" ht="12.75">
      <c r="A3" s="437" t="s">
        <v>3145</v>
      </c>
      <c r="B3" s="229" t="s">
        <v>1861</v>
      </c>
      <c r="C3" s="436">
        <v>42747</v>
      </c>
      <c r="D3" s="230">
        <v>3969</v>
      </c>
      <c r="E3" s="230">
        <v>2</v>
      </c>
      <c r="F3" s="428">
        <v>7786382</v>
      </c>
      <c r="G3" s="428">
        <v>77863</v>
      </c>
      <c r="H3" s="82" t="s">
        <v>2931</v>
      </c>
      <c r="I3" s="230" t="s">
        <v>2904</v>
      </c>
      <c r="J3" s="230" t="s">
        <v>2905</v>
      </c>
      <c r="K3" s="230" t="s">
        <v>2906</v>
      </c>
      <c r="L3" s="230" t="s">
        <v>597</v>
      </c>
      <c r="M3" s="230">
        <v>5353</v>
      </c>
      <c r="N3" s="438" t="s">
        <v>2932</v>
      </c>
      <c r="O3" s="436">
        <v>42748</v>
      </c>
    </row>
    <row r="4" spans="1:15" ht="12.75">
      <c r="A4" s="437" t="s">
        <v>2907</v>
      </c>
      <c r="B4" s="229" t="s">
        <v>1861</v>
      </c>
      <c r="C4" s="427">
        <v>42760</v>
      </c>
      <c r="D4" s="229">
        <v>850</v>
      </c>
      <c r="E4" s="229">
        <v>5</v>
      </c>
      <c r="F4" s="429">
        <v>600000</v>
      </c>
      <c r="G4" s="429">
        <v>6000</v>
      </c>
      <c r="H4" s="82" t="s">
        <v>1864</v>
      </c>
      <c r="I4" s="82" t="s">
        <v>2908</v>
      </c>
      <c r="J4" s="82" t="s">
        <v>2909</v>
      </c>
      <c r="K4" s="82" t="s">
        <v>2910</v>
      </c>
      <c r="L4" s="82" t="s">
        <v>2911</v>
      </c>
      <c r="M4" s="229">
        <v>797</v>
      </c>
      <c r="N4" s="229">
        <v>51.64</v>
      </c>
      <c r="O4" s="427">
        <v>42807</v>
      </c>
    </row>
    <row r="5" spans="1:15" ht="12.75">
      <c r="A5" s="437" t="s">
        <v>2912</v>
      </c>
      <c r="B5" s="229" t="s">
        <v>1861</v>
      </c>
      <c r="C5" s="427">
        <v>42781</v>
      </c>
      <c r="D5" s="229">
        <v>3935</v>
      </c>
      <c r="E5" s="229">
        <v>34</v>
      </c>
      <c r="F5" s="429">
        <v>636311</v>
      </c>
      <c r="G5" s="429">
        <v>6363</v>
      </c>
      <c r="H5" s="82" t="s">
        <v>1864</v>
      </c>
      <c r="I5" s="82" t="s">
        <v>135</v>
      </c>
      <c r="J5" s="82" t="s">
        <v>2913</v>
      </c>
      <c r="K5" s="82" t="s">
        <v>2914</v>
      </c>
      <c r="L5" s="82" t="s">
        <v>137</v>
      </c>
      <c r="M5" s="229">
        <v>3100</v>
      </c>
      <c r="N5" s="229">
        <v>11.78</v>
      </c>
      <c r="O5" s="229"/>
    </row>
    <row r="6" spans="1:15" ht="12.75">
      <c r="A6" s="229">
        <v>4</v>
      </c>
      <c r="B6" s="229" t="s">
        <v>1861</v>
      </c>
      <c r="C6" s="427">
        <v>42795</v>
      </c>
      <c r="D6" s="229">
        <v>3919</v>
      </c>
      <c r="E6" s="229">
        <v>5</v>
      </c>
      <c r="F6" s="429">
        <v>9318024</v>
      </c>
      <c r="G6" s="429">
        <v>93180</v>
      </c>
      <c r="H6" s="229"/>
      <c r="I6" s="82" t="s">
        <v>2915</v>
      </c>
      <c r="J6" s="82" t="s">
        <v>2916</v>
      </c>
      <c r="K6" s="82" t="s">
        <v>2276</v>
      </c>
      <c r="L6" s="82" t="s">
        <v>2917</v>
      </c>
      <c r="M6" s="229">
        <v>15</v>
      </c>
      <c r="N6" s="83" t="s">
        <v>2918</v>
      </c>
      <c r="O6" s="229"/>
    </row>
    <row r="7" spans="1:15" ht="12.75">
      <c r="A7" s="229">
        <v>5</v>
      </c>
      <c r="B7" s="229" t="s">
        <v>1861</v>
      </c>
      <c r="C7" s="427">
        <v>42816</v>
      </c>
      <c r="D7" s="229">
        <v>865</v>
      </c>
      <c r="E7" s="229">
        <v>75</v>
      </c>
      <c r="F7" s="429">
        <v>5500500</v>
      </c>
      <c r="G7" s="429">
        <v>55005</v>
      </c>
      <c r="H7" s="229"/>
      <c r="I7" s="82" t="s">
        <v>2919</v>
      </c>
      <c r="J7" s="82" t="s">
        <v>2920</v>
      </c>
      <c r="K7" s="82" t="s">
        <v>1009</v>
      </c>
      <c r="L7" s="82" t="s">
        <v>649</v>
      </c>
      <c r="M7" s="229">
        <v>800</v>
      </c>
      <c r="N7" s="229">
        <v>165.8</v>
      </c>
      <c r="O7" s="229"/>
    </row>
    <row r="8" spans="1:15" ht="12.75">
      <c r="A8" s="229">
        <v>6</v>
      </c>
      <c r="B8" s="229" t="s">
        <v>1861</v>
      </c>
      <c r="C8" s="427">
        <v>42816</v>
      </c>
      <c r="D8" s="229">
        <v>865</v>
      </c>
      <c r="E8" s="229">
        <v>11</v>
      </c>
      <c r="F8" s="429">
        <v>1500000</v>
      </c>
      <c r="G8" s="429">
        <v>15000</v>
      </c>
      <c r="H8" s="229"/>
      <c r="I8" s="82" t="s">
        <v>757</v>
      </c>
      <c r="J8" s="82" t="s">
        <v>2920</v>
      </c>
      <c r="K8" s="82" t="s">
        <v>1009</v>
      </c>
      <c r="L8" s="82" t="s">
        <v>2536</v>
      </c>
      <c r="M8" s="229">
        <v>5181</v>
      </c>
      <c r="N8" s="229">
        <v>98.14</v>
      </c>
      <c r="O8" s="229"/>
    </row>
    <row r="9" spans="1:15" ht="12.75">
      <c r="A9" s="229">
        <v>7</v>
      </c>
      <c r="B9" s="229" t="s">
        <v>1861</v>
      </c>
      <c r="C9" s="427">
        <v>42818</v>
      </c>
      <c r="D9" s="229">
        <v>2349</v>
      </c>
      <c r="E9" s="229">
        <v>4</v>
      </c>
      <c r="F9" s="429">
        <v>1600000</v>
      </c>
      <c r="G9" s="429">
        <v>16000</v>
      </c>
      <c r="H9" s="82" t="s">
        <v>2148</v>
      </c>
      <c r="I9" s="82" t="s">
        <v>2921</v>
      </c>
      <c r="J9" s="82" t="s">
        <v>2922</v>
      </c>
      <c r="K9" s="82" t="s">
        <v>2923</v>
      </c>
      <c r="L9" s="82" t="s">
        <v>2726</v>
      </c>
      <c r="M9" s="229">
        <v>2045</v>
      </c>
      <c r="N9" s="229">
        <v>24</v>
      </c>
      <c r="O9" s="427">
        <v>42830</v>
      </c>
    </row>
    <row r="10" spans="1:15" ht="12.75">
      <c r="A10" s="229">
        <v>8</v>
      </c>
      <c r="B10" s="229" t="s">
        <v>1861</v>
      </c>
      <c r="C10" s="427">
        <v>42837</v>
      </c>
      <c r="D10" s="229">
        <v>1561</v>
      </c>
      <c r="E10" s="229">
        <v>54</v>
      </c>
      <c r="F10" s="429">
        <v>280000</v>
      </c>
      <c r="G10" s="429">
        <v>3000</v>
      </c>
      <c r="H10" s="82" t="s">
        <v>1864</v>
      </c>
      <c r="I10" s="82" t="s">
        <v>2924</v>
      </c>
      <c r="J10" s="82" t="s">
        <v>2925</v>
      </c>
      <c r="K10" s="82" t="s">
        <v>2926</v>
      </c>
      <c r="L10" s="82" t="s">
        <v>2927</v>
      </c>
      <c r="M10" s="229">
        <v>4697</v>
      </c>
      <c r="N10" s="229">
        <v>2</v>
      </c>
      <c r="O10" s="427">
        <v>42837</v>
      </c>
    </row>
    <row r="11" spans="1:15" ht="12.75">
      <c r="A11" s="229">
        <v>9</v>
      </c>
      <c r="B11" s="229" t="s">
        <v>1861</v>
      </c>
      <c r="C11" s="427">
        <v>42860</v>
      </c>
      <c r="D11" s="229">
        <v>60</v>
      </c>
      <c r="E11" s="229">
        <v>11</v>
      </c>
      <c r="F11" s="429">
        <v>450000</v>
      </c>
      <c r="G11" s="429">
        <v>4500</v>
      </c>
      <c r="H11" s="82" t="s">
        <v>1864</v>
      </c>
      <c r="I11" s="82" t="s">
        <v>2928</v>
      </c>
      <c r="J11" s="82" t="s">
        <v>2929</v>
      </c>
      <c r="K11" s="82" t="s">
        <v>1592</v>
      </c>
      <c r="L11" s="82" t="s">
        <v>2930</v>
      </c>
      <c r="M11" s="229">
        <v>4793</v>
      </c>
      <c r="N11" s="229">
        <v>9.616</v>
      </c>
      <c r="O11" s="427">
        <v>42860</v>
      </c>
    </row>
    <row r="12" spans="1:15" ht="12.75">
      <c r="A12" s="229">
        <v>10</v>
      </c>
      <c r="B12" s="229" t="s">
        <v>1861</v>
      </c>
      <c r="C12" s="427">
        <v>42884</v>
      </c>
      <c r="D12" s="229">
        <v>1209</v>
      </c>
      <c r="E12" s="216">
        <v>13</v>
      </c>
      <c r="F12" s="429">
        <v>650000</v>
      </c>
      <c r="G12" s="429">
        <v>6500</v>
      </c>
      <c r="H12" s="229" t="s">
        <v>1864</v>
      </c>
      <c r="I12" s="229" t="s">
        <v>1862</v>
      </c>
      <c r="J12" s="82" t="s">
        <v>1869</v>
      </c>
      <c r="K12" s="229" t="s">
        <v>1863</v>
      </c>
      <c r="L12" s="229" t="s">
        <v>1237</v>
      </c>
      <c r="M12" s="229">
        <v>1774</v>
      </c>
      <c r="N12" s="229">
        <v>16.78</v>
      </c>
      <c r="O12" s="427">
        <v>42884</v>
      </c>
    </row>
    <row r="13" spans="1:15" ht="12.75">
      <c r="A13" s="229">
        <v>11</v>
      </c>
      <c r="B13" s="82" t="s">
        <v>1861</v>
      </c>
      <c r="C13" s="427">
        <v>42887</v>
      </c>
      <c r="D13" s="229">
        <v>5639</v>
      </c>
      <c r="E13" s="229">
        <v>446</v>
      </c>
      <c r="F13" s="429">
        <v>1445000</v>
      </c>
      <c r="G13" s="429">
        <v>14450</v>
      </c>
      <c r="H13" s="82" t="s">
        <v>2148</v>
      </c>
      <c r="I13" s="82" t="s">
        <v>2149</v>
      </c>
      <c r="J13" s="82" t="s">
        <v>2150</v>
      </c>
      <c r="K13" s="82" t="s">
        <v>2151</v>
      </c>
      <c r="L13" s="82" t="s">
        <v>1429</v>
      </c>
      <c r="M13" s="82" t="s">
        <v>2152</v>
      </c>
      <c r="N13" s="229">
        <v>19.2</v>
      </c>
      <c r="O13" s="427">
        <v>42887</v>
      </c>
    </row>
    <row r="14" spans="1:15" ht="12.75">
      <c r="A14" s="229">
        <v>12</v>
      </c>
      <c r="B14" s="82" t="s">
        <v>1861</v>
      </c>
      <c r="C14" s="427">
        <v>42908</v>
      </c>
      <c r="D14" s="229">
        <v>5116</v>
      </c>
      <c r="E14" s="229">
        <v>36</v>
      </c>
      <c r="F14" s="429">
        <v>5928164</v>
      </c>
      <c r="G14" s="429">
        <v>59282</v>
      </c>
      <c r="H14" s="82" t="s">
        <v>2153</v>
      </c>
      <c r="I14" s="82" t="s">
        <v>2154</v>
      </c>
      <c r="J14" s="82" t="s">
        <v>2155</v>
      </c>
      <c r="K14" s="82" t="s">
        <v>2156</v>
      </c>
      <c r="L14" s="82" t="s">
        <v>739</v>
      </c>
      <c r="M14" s="229">
        <v>1580</v>
      </c>
      <c r="N14" s="82" t="s">
        <v>2157</v>
      </c>
      <c r="O14" s="82" t="s">
        <v>2158</v>
      </c>
    </row>
    <row r="15" spans="1:15" ht="12.75">
      <c r="A15" s="229">
        <v>13</v>
      </c>
      <c r="B15" s="82" t="s">
        <v>1861</v>
      </c>
      <c r="C15" s="427">
        <v>42929</v>
      </c>
      <c r="D15" s="229">
        <v>20</v>
      </c>
      <c r="E15" s="229">
        <v>34</v>
      </c>
      <c r="F15" s="429">
        <v>4403000</v>
      </c>
      <c r="G15" s="429">
        <v>44030</v>
      </c>
      <c r="H15" s="82" t="s">
        <v>2148</v>
      </c>
      <c r="I15" s="82" t="s">
        <v>2274</v>
      </c>
      <c r="J15" s="82" t="s">
        <v>2275</v>
      </c>
      <c r="K15" s="82" t="s">
        <v>2276</v>
      </c>
      <c r="L15" s="82" t="s">
        <v>596</v>
      </c>
      <c r="M15" s="229">
        <v>2086</v>
      </c>
      <c r="N15" s="229">
        <v>14.13</v>
      </c>
      <c r="O15" s="427">
        <v>42929</v>
      </c>
    </row>
    <row r="16" spans="1:15" ht="12.75">
      <c r="A16" s="229">
        <v>14</v>
      </c>
      <c r="B16" s="82" t="s">
        <v>1861</v>
      </c>
      <c r="C16" s="427">
        <v>42940</v>
      </c>
      <c r="D16" s="229">
        <v>471</v>
      </c>
      <c r="E16" s="229">
        <v>33</v>
      </c>
      <c r="F16" s="429">
        <v>270000</v>
      </c>
      <c r="G16" s="429">
        <v>3000</v>
      </c>
      <c r="H16" s="82" t="s">
        <v>1864</v>
      </c>
      <c r="I16" s="82" t="s">
        <v>2277</v>
      </c>
      <c r="J16" s="82" t="s">
        <v>2278</v>
      </c>
      <c r="K16" s="82" t="s">
        <v>1355</v>
      </c>
      <c r="L16" s="82" t="s">
        <v>593</v>
      </c>
      <c r="M16" s="229">
        <v>334</v>
      </c>
      <c r="N16" s="229">
        <v>6</v>
      </c>
      <c r="O16" s="427">
        <v>42940</v>
      </c>
    </row>
    <row r="17" spans="1:15" ht="12.75">
      <c r="A17" s="229">
        <v>15</v>
      </c>
      <c r="B17" s="82" t="s">
        <v>1861</v>
      </c>
      <c r="C17" s="427">
        <v>42940</v>
      </c>
      <c r="D17" s="229">
        <v>51</v>
      </c>
      <c r="E17" s="82" t="s">
        <v>2279</v>
      </c>
      <c r="F17" s="429">
        <v>5905494</v>
      </c>
      <c r="G17" s="429">
        <v>59055</v>
      </c>
      <c r="H17" s="82" t="s">
        <v>1864</v>
      </c>
      <c r="I17" s="82" t="s">
        <v>2280</v>
      </c>
      <c r="J17" s="82" t="s">
        <v>2281</v>
      </c>
      <c r="K17" s="82" t="s">
        <v>2282</v>
      </c>
      <c r="L17" s="82" t="s">
        <v>473</v>
      </c>
      <c r="M17" s="229">
        <v>98</v>
      </c>
      <c r="N17" s="229">
        <v>128.66</v>
      </c>
      <c r="O17" s="427">
        <v>42940</v>
      </c>
    </row>
    <row r="18" spans="1:15" ht="12.75">
      <c r="A18" s="229">
        <v>16</v>
      </c>
      <c r="B18" s="82" t="s">
        <v>1861</v>
      </c>
      <c r="C18" s="427">
        <v>42942</v>
      </c>
      <c r="D18" s="229">
        <v>1224</v>
      </c>
      <c r="E18" s="229">
        <v>14</v>
      </c>
      <c r="F18" s="429">
        <v>10623130</v>
      </c>
      <c r="G18" s="429">
        <v>106231</v>
      </c>
      <c r="H18" s="82" t="s">
        <v>1864</v>
      </c>
      <c r="I18" s="82" t="s">
        <v>1522</v>
      </c>
      <c r="J18" s="82" t="s">
        <v>1523</v>
      </c>
      <c r="K18" s="82" t="s">
        <v>2283</v>
      </c>
      <c r="L18" s="82" t="s">
        <v>2284</v>
      </c>
      <c r="M18" s="229">
        <v>2150</v>
      </c>
      <c r="N18" s="229">
        <v>172.14</v>
      </c>
      <c r="O18" s="427">
        <v>42942</v>
      </c>
    </row>
    <row r="19" spans="1:15" ht="12.75">
      <c r="A19" s="229">
        <v>17</v>
      </c>
      <c r="B19" s="229" t="s">
        <v>1861</v>
      </c>
      <c r="C19" s="427">
        <v>42961</v>
      </c>
      <c r="D19" s="229">
        <v>2932</v>
      </c>
      <c r="E19" s="229">
        <v>9</v>
      </c>
      <c r="F19" s="429">
        <v>1529150</v>
      </c>
      <c r="G19" s="429">
        <v>15292</v>
      </c>
      <c r="H19" s="82" t="s">
        <v>1864</v>
      </c>
      <c r="I19" s="229" t="s">
        <v>2552</v>
      </c>
      <c r="J19" s="229" t="s">
        <v>2553</v>
      </c>
      <c r="K19" s="229" t="s">
        <v>2254</v>
      </c>
      <c r="L19" s="229" t="s">
        <v>204</v>
      </c>
      <c r="M19" s="229">
        <v>2879</v>
      </c>
      <c r="N19" s="229">
        <v>9.45</v>
      </c>
      <c r="O19" s="427">
        <v>42961</v>
      </c>
    </row>
    <row r="20" spans="1:15" ht="12.75">
      <c r="A20" s="229">
        <v>18</v>
      </c>
      <c r="B20" s="229" t="s">
        <v>1861</v>
      </c>
      <c r="C20" s="427">
        <v>42964</v>
      </c>
      <c r="D20" s="229">
        <v>23</v>
      </c>
      <c r="E20" s="229" t="s">
        <v>2554</v>
      </c>
      <c r="F20" s="429">
        <v>1632204</v>
      </c>
      <c r="G20" s="429">
        <v>16322</v>
      </c>
      <c r="H20" s="229" t="s">
        <v>1864</v>
      </c>
      <c r="I20" s="229" t="s">
        <v>2555</v>
      </c>
      <c r="J20" s="229" t="s">
        <v>2556</v>
      </c>
      <c r="K20" s="229" t="s">
        <v>2557</v>
      </c>
      <c r="L20" s="229" t="s">
        <v>2558</v>
      </c>
      <c r="M20" s="229">
        <v>3361</v>
      </c>
      <c r="N20" s="229">
        <v>149.5</v>
      </c>
      <c r="O20" s="229"/>
    </row>
    <row r="21" spans="1:15" ht="12.75">
      <c r="A21" s="229">
        <v>19</v>
      </c>
      <c r="B21" s="229" t="s">
        <v>1861</v>
      </c>
      <c r="C21" s="427">
        <v>42969</v>
      </c>
      <c r="D21" s="229">
        <v>466</v>
      </c>
      <c r="E21" s="229">
        <v>44</v>
      </c>
      <c r="F21" s="429">
        <v>160650</v>
      </c>
      <c r="G21" s="429">
        <v>3000</v>
      </c>
      <c r="H21" s="229" t="s">
        <v>1864</v>
      </c>
      <c r="I21" s="229" t="s">
        <v>2559</v>
      </c>
      <c r="J21" s="229" t="s">
        <v>2560</v>
      </c>
      <c r="K21" s="229" t="s">
        <v>1355</v>
      </c>
      <c r="L21" s="229" t="s">
        <v>231</v>
      </c>
      <c r="M21" s="229">
        <v>5390</v>
      </c>
      <c r="N21" s="229">
        <v>3</v>
      </c>
      <c r="O21" s="229"/>
    </row>
    <row r="22" spans="1:15" ht="12.75">
      <c r="A22" s="229">
        <v>20</v>
      </c>
      <c r="B22" s="229" t="s">
        <v>1861</v>
      </c>
      <c r="C22" s="427">
        <v>42976</v>
      </c>
      <c r="D22" s="229">
        <v>1225</v>
      </c>
      <c r="E22" s="229">
        <v>34</v>
      </c>
      <c r="F22" s="429">
        <v>1052000</v>
      </c>
      <c r="G22" s="429">
        <v>10520</v>
      </c>
      <c r="H22" s="229" t="s">
        <v>1864</v>
      </c>
      <c r="I22" s="229" t="s">
        <v>2561</v>
      </c>
      <c r="J22" s="229" t="s">
        <v>2562</v>
      </c>
      <c r="K22" s="229" t="s">
        <v>1985</v>
      </c>
      <c r="L22" s="229" t="s">
        <v>2563</v>
      </c>
      <c r="M22" s="229">
        <v>1755</v>
      </c>
      <c r="N22" s="229">
        <v>1.5</v>
      </c>
      <c r="O22" s="427">
        <v>42976</v>
      </c>
    </row>
    <row r="23" spans="1:15" ht="12.75">
      <c r="A23" s="430">
        <v>21</v>
      </c>
      <c r="B23" s="430" t="s">
        <v>1861</v>
      </c>
      <c r="C23" s="427">
        <v>42978</v>
      </c>
      <c r="D23" s="430">
        <v>3066</v>
      </c>
      <c r="E23" s="430">
        <v>13</v>
      </c>
      <c r="F23" s="432">
        <v>4800000</v>
      </c>
      <c r="G23" s="432">
        <v>48000</v>
      </c>
      <c r="H23" s="82" t="s">
        <v>2148</v>
      </c>
      <c r="I23" s="430" t="s">
        <v>2564</v>
      </c>
      <c r="J23" s="430" t="s">
        <v>2565</v>
      </c>
      <c r="K23" s="430" t="s">
        <v>2566</v>
      </c>
      <c r="L23" s="430" t="s">
        <v>1607</v>
      </c>
      <c r="M23" s="430">
        <v>5151</v>
      </c>
      <c r="N23" s="430">
        <v>31.5</v>
      </c>
      <c r="O23" s="427">
        <v>42978</v>
      </c>
    </row>
    <row r="24" spans="1:15" ht="12.75">
      <c r="A24" s="229">
        <v>22</v>
      </c>
      <c r="B24" s="430" t="s">
        <v>1861</v>
      </c>
      <c r="C24" s="427">
        <v>42992</v>
      </c>
      <c r="D24" s="229">
        <v>469</v>
      </c>
      <c r="E24" s="229">
        <v>19</v>
      </c>
      <c r="F24" s="229">
        <v>999600</v>
      </c>
      <c r="G24" s="229">
        <v>9966</v>
      </c>
      <c r="H24" s="229" t="s">
        <v>1864</v>
      </c>
      <c r="I24" s="229" t="s">
        <v>2896</v>
      </c>
      <c r="J24" s="229" t="s">
        <v>2560</v>
      </c>
      <c r="K24" s="430" t="s">
        <v>1355</v>
      </c>
      <c r="L24" s="229" t="s">
        <v>2024</v>
      </c>
      <c r="M24" s="229" t="s">
        <v>2897</v>
      </c>
      <c r="N24" s="229">
        <v>24</v>
      </c>
      <c r="O24" s="427">
        <v>42992</v>
      </c>
    </row>
    <row r="25" spans="1:15" ht="12.75">
      <c r="A25" s="430">
        <v>23</v>
      </c>
      <c r="B25" s="430" t="s">
        <v>1861</v>
      </c>
      <c r="C25" s="427">
        <v>42998</v>
      </c>
      <c r="D25" s="430">
        <v>3049</v>
      </c>
      <c r="E25" s="430">
        <v>12</v>
      </c>
      <c r="F25" s="432">
        <v>3430476</v>
      </c>
      <c r="G25" s="432">
        <v>34305</v>
      </c>
      <c r="H25" s="430" t="s">
        <v>2148</v>
      </c>
      <c r="I25" s="430" t="s">
        <v>2898</v>
      </c>
      <c r="J25" s="430" t="s">
        <v>2899</v>
      </c>
      <c r="K25" s="430" t="s">
        <v>2900</v>
      </c>
      <c r="L25" s="430" t="s">
        <v>1607</v>
      </c>
      <c r="M25" s="430">
        <v>4555</v>
      </c>
      <c r="N25" s="430">
        <v>13.5</v>
      </c>
      <c r="O25" s="229"/>
    </row>
    <row r="26" spans="1:15" ht="12.75">
      <c r="A26" s="430">
        <v>24</v>
      </c>
      <c r="B26" s="430" t="s">
        <v>1861</v>
      </c>
      <c r="C26" s="427">
        <v>43028</v>
      </c>
      <c r="D26" s="430">
        <v>5431</v>
      </c>
      <c r="E26" s="430">
        <v>5447</v>
      </c>
      <c r="F26" s="432">
        <v>6660148</v>
      </c>
      <c r="G26" s="432">
        <v>66600</v>
      </c>
      <c r="H26" s="430" t="s">
        <v>2148</v>
      </c>
      <c r="I26" s="430" t="s">
        <v>3141</v>
      </c>
      <c r="J26" s="430" t="s">
        <v>3142</v>
      </c>
      <c r="K26" s="430" t="s">
        <v>3143</v>
      </c>
      <c r="L26" s="430" t="s">
        <v>1683</v>
      </c>
      <c r="M26" s="430" t="s">
        <v>3144</v>
      </c>
      <c r="N26" s="430">
        <v>172.5</v>
      </c>
      <c r="O26" s="427">
        <v>43028</v>
      </c>
    </row>
    <row r="27" spans="1:15" ht="12.75">
      <c r="A27" s="430">
        <v>25</v>
      </c>
      <c r="B27" s="430" t="s">
        <v>1861</v>
      </c>
      <c r="C27" s="427">
        <v>43055</v>
      </c>
      <c r="D27" s="430">
        <v>3950</v>
      </c>
      <c r="E27" s="229" t="s">
        <v>200</v>
      </c>
      <c r="F27" s="432">
        <v>3006220</v>
      </c>
      <c r="G27" s="432">
        <v>30062</v>
      </c>
      <c r="H27" s="82" t="s">
        <v>2153</v>
      </c>
      <c r="I27" s="430" t="s">
        <v>202</v>
      </c>
      <c r="J27" s="430" t="s">
        <v>2595</v>
      </c>
      <c r="K27" s="430" t="s">
        <v>2724</v>
      </c>
      <c r="L27" s="430" t="s">
        <v>596</v>
      </c>
      <c r="M27" s="430">
        <v>3777</v>
      </c>
      <c r="N27" s="229">
        <v>85.61</v>
      </c>
      <c r="O27" s="427">
        <v>43055</v>
      </c>
    </row>
  </sheetData>
  <sheetProtection/>
  <mergeCells count="1">
    <mergeCell ref="D1:E1"/>
  </mergeCells>
  <printOptions/>
  <pageMargins left="0.7" right="0.7" top="0.75" bottom="0.75" header="0.3" footer="0.3"/>
  <pageSetup orientation="portrait" paperSize="1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2"/>
  <sheetViews>
    <sheetView zoomScalePageLayoutView="0" workbookViewId="0" topLeftCell="A1">
      <selection activeCell="L31" sqref="L31"/>
    </sheetView>
  </sheetViews>
  <sheetFormatPr defaultColWidth="11.421875" defaultRowHeight="12.75"/>
  <cols>
    <col min="1" max="1" width="10.7109375" style="0" customWidth="1"/>
    <col min="2" max="2" width="14.7109375" style="0" customWidth="1"/>
    <col min="3" max="3" width="17.7109375" style="0" customWidth="1"/>
    <col min="4" max="7" width="10.7109375" style="0" customWidth="1"/>
    <col min="8" max="8" width="10.57421875" style="0" customWidth="1"/>
  </cols>
  <sheetData>
    <row r="1" spans="1:8" ht="12.75">
      <c r="A1" s="20" t="s">
        <v>10</v>
      </c>
      <c r="B1" s="9" t="s">
        <v>13</v>
      </c>
      <c r="C1" s="9" t="s">
        <v>51</v>
      </c>
      <c r="D1" s="9" t="s">
        <v>17</v>
      </c>
      <c r="E1" s="464" t="s">
        <v>5</v>
      </c>
      <c r="F1" s="464"/>
      <c r="G1" s="464" t="s">
        <v>59</v>
      </c>
      <c r="H1" s="464"/>
    </row>
    <row r="2" spans="1:8" ht="12.75">
      <c r="A2" s="225" t="s">
        <v>25</v>
      </c>
      <c r="B2" s="226"/>
      <c r="C2" s="226"/>
      <c r="D2" s="227"/>
      <c r="E2" s="224" t="s">
        <v>55</v>
      </c>
      <c r="F2" s="224" t="s">
        <v>56</v>
      </c>
      <c r="G2" s="224" t="s">
        <v>60</v>
      </c>
      <c r="H2" s="224" t="s">
        <v>61</v>
      </c>
    </row>
  </sheetData>
  <sheetProtection/>
  <mergeCells count="2">
    <mergeCell ref="E1:F1"/>
    <mergeCell ref="G1:H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37"/>
  <sheetViews>
    <sheetView zoomScalePageLayoutView="0" workbookViewId="0" topLeftCell="A4">
      <selection activeCell="D10" sqref="D10"/>
    </sheetView>
  </sheetViews>
  <sheetFormatPr defaultColWidth="11.421875" defaultRowHeight="12.75"/>
  <cols>
    <col min="1" max="1" width="50.00390625" style="0" bestFit="1" customWidth="1"/>
    <col min="2" max="2" width="13.7109375" style="228" bestFit="1" customWidth="1"/>
    <col min="3" max="3" width="23.421875" style="0" bestFit="1" customWidth="1"/>
    <col min="4" max="4" width="13.7109375" style="228" bestFit="1" customWidth="1"/>
  </cols>
  <sheetData>
    <row r="1" spans="1:2" ht="12.75">
      <c r="A1" s="232" t="s">
        <v>62</v>
      </c>
      <c r="B1" s="228" t="s">
        <v>101</v>
      </c>
    </row>
    <row r="2" ht="13.5" thickBot="1"/>
    <row r="3" spans="1:4" ht="13.5" thickBot="1">
      <c r="A3" s="233" t="s">
        <v>13</v>
      </c>
      <c r="B3" s="234" t="s">
        <v>64</v>
      </c>
      <c r="C3" s="235" t="s">
        <v>51</v>
      </c>
      <c r="D3" s="236" t="s">
        <v>64</v>
      </c>
    </row>
    <row r="4" spans="1:4" ht="12.75">
      <c r="A4" s="466" t="s">
        <v>63</v>
      </c>
      <c r="B4" s="468" t="s">
        <v>50</v>
      </c>
      <c r="C4" s="230" t="s">
        <v>65</v>
      </c>
      <c r="D4" s="231" t="s">
        <v>43</v>
      </c>
    </row>
    <row r="5" spans="1:4" ht="12.75">
      <c r="A5" s="469"/>
      <c r="B5" s="471"/>
      <c r="C5" s="229" t="s">
        <v>66</v>
      </c>
      <c r="D5" s="116" t="s">
        <v>54</v>
      </c>
    </row>
    <row r="6" spans="1:4" ht="12.75">
      <c r="A6" s="469"/>
      <c r="B6" s="471"/>
      <c r="C6" s="229" t="s">
        <v>67</v>
      </c>
      <c r="D6" s="116" t="s">
        <v>46</v>
      </c>
    </row>
    <row r="7" spans="1:4" ht="12.75">
      <c r="A7" s="469"/>
      <c r="B7" s="471"/>
      <c r="C7" s="229" t="s">
        <v>68</v>
      </c>
      <c r="D7" s="116" t="s">
        <v>49</v>
      </c>
    </row>
    <row r="8" spans="1:4" ht="12.75">
      <c r="A8" s="469"/>
      <c r="B8" s="471"/>
      <c r="C8" s="229" t="s">
        <v>69</v>
      </c>
      <c r="D8" s="116" t="s">
        <v>70</v>
      </c>
    </row>
    <row r="10" spans="1:4" ht="12.75">
      <c r="A10" s="469" t="s">
        <v>71</v>
      </c>
      <c r="B10" s="471" t="s">
        <v>52</v>
      </c>
      <c r="C10" s="229" t="s">
        <v>72</v>
      </c>
      <c r="D10" s="116" t="s">
        <v>53</v>
      </c>
    </row>
    <row r="11" spans="1:4" ht="12.75">
      <c r="A11" s="469"/>
      <c r="B11" s="471"/>
      <c r="C11" s="229" t="s">
        <v>73</v>
      </c>
      <c r="D11" s="116" t="s">
        <v>44</v>
      </c>
    </row>
    <row r="12" spans="1:4" ht="12.75">
      <c r="A12" s="469"/>
      <c r="B12" s="471"/>
      <c r="C12" s="229" t="s">
        <v>74</v>
      </c>
      <c r="D12" s="116" t="s">
        <v>75</v>
      </c>
    </row>
    <row r="13" spans="1:4" ht="12.75">
      <c r="A13" s="469"/>
      <c r="B13" s="471"/>
      <c r="C13" s="430" t="s">
        <v>2174</v>
      </c>
      <c r="D13" s="116" t="s">
        <v>2175</v>
      </c>
    </row>
    <row r="15" spans="1:4" ht="12.75">
      <c r="A15" s="469" t="s">
        <v>76</v>
      </c>
      <c r="B15" s="471" t="s">
        <v>23</v>
      </c>
      <c r="C15" s="229" t="s">
        <v>77</v>
      </c>
      <c r="D15" s="116">
        <v>1959</v>
      </c>
    </row>
    <row r="16" spans="1:4" ht="12.75">
      <c r="A16" s="469"/>
      <c r="B16" s="471"/>
      <c r="C16" s="229" t="s">
        <v>78</v>
      </c>
      <c r="D16" s="116" t="s">
        <v>79</v>
      </c>
    </row>
    <row r="17" spans="1:4" ht="12.75">
      <c r="A17" s="469"/>
      <c r="B17" s="471"/>
      <c r="C17" s="229" t="s">
        <v>80</v>
      </c>
      <c r="D17" s="116" t="s">
        <v>81</v>
      </c>
    </row>
    <row r="18" spans="1:4" ht="12.75">
      <c r="A18" s="469"/>
      <c r="B18" s="471"/>
      <c r="C18" s="229" t="s">
        <v>82</v>
      </c>
      <c r="D18" s="116" t="s">
        <v>91</v>
      </c>
    </row>
    <row r="19" spans="1:4" ht="12.75">
      <c r="A19" s="469"/>
      <c r="B19" s="471"/>
      <c r="C19" s="229" t="s">
        <v>2176</v>
      </c>
      <c r="D19" s="116" t="s">
        <v>234</v>
      </c>
    </row>
    <row r="20" spans="1:4" ht="12.75">
      <c r="A20" s="469"/>
      <c r="B20" s="471"/>
      <c r="C20" s="229" t="s">
        <v>2177</v>
      </c>
      <c r="D20" s="116" t="s">
        <v>2178</v>
      </c>
    </row>
    <row r="21" spans="1:4" ht="12.75">
      <c r="A21" s="469"/>
      <c r="B21" s="471"/>
      <c r="C21" s="229" t="s">
        <v>2179</v>
      </c>
      <c r="D21" s="116" t="s">
        <v>2180</v>
      </c>
    </row>
    <row r="23" spans="1:2" ht="12.75">
      <c r="A23" s="229" t="s">
        <v>83</v>
      </c>
      <c r="B23" s="116" t="s">
        <v>45</v>
      </c>
    </row>
    <row r="25" spans="1:2" ht="12.75">
      <c r="A25" s="229" t="s">
        <v>84</v>
      </c>
      <c r="B25" s="116" t="s">
        <v>58</v>
      </c>
    </row>
    <row r="27" spans="1:2" ht="12.75">
      <c r="A27" s="229" t="s">
        <v>85</v>
      </c>
      <c r="B27" s="116" t="s">
        <v>86</v>
      </c>
    </row>
    <row r="29" spans="1:3" ht="12.75">
      <c r="A29" s="465" t="s">
        <v>87</v>
      </c>
      <c r="B29" s="467" t="s">
        <v>88</v>
      </c>
      <c r="C29" s="229" t="s">
        <v>47</v>
      </c>
    </row>
    <row r="30" spans="1:3" ht="12.75">
      <c r="A30" s="466"/>
      <c r="B30" s="468"/>
      <c r="C30" s="229" t="s">
        <v>48</v>
      </c>
    </row>
    <row r="32" spans="1:4" ht="12.75">
      <c r="A32" s="469" t="s">
        <v>94</v>
      </c>
      <c r="B32" s="470"/>
      <c r="C32" s="229" t="s">
        <v>95</v>
      </c>
      <c r="D32" s="116" t="s">
        <v>89</v>
      </c>
    </row>
    <row r="33" spans="1:4" ht="12.75">
      <c r="A33" s="469"/>
      <c r="B33" s="470"/>
      <c r="C33" s="229" t="s">
        <v>96</v>
      </c>
      <c r="D33" s="116" t="s">
        <v>90</v>
      </c>
    </row>
    <row r="34" spans="1:4" ht="12.75">
      <c r="A34" s="469"/>
      <c r="B34" s="470"/>
      <c r="C34" s="229" t="s">
        <v>97</v>
      </c>
      <c r="D34" s="116" t="s">
        <v>99</v>
      </c>
    </row>
    <row r="35" spans="1:4" ht="12.75">
      <c r="A35" s="469"/>
      <c r="B35" s="470"/>
      <c r="C35" s="229" t="s">
        <v>98</v>
      </c>
      <c r="D35" s="116" t="s">
        <v>100</v>
      </c>
    </row>
    <row r="37" spans="1:2" ht="12.75">
      <c r="A37" s="229" t="s">
        <v>92</v>
      </c>
      <c r="B37" s="116" t="s">
        <v>93</v>
      </c>
    </row>
  </sheetData>
  <sheetProtection/>
  <mergeCells count="10">
    <mergeCell ref="A29:A30"/>
    <mergeCell ref="B29:B30"/>
    <mergeCell ref="A32:A35"/>
    <mergeCell ref="B32:B35"/>
    <mergeCell ref="A4:A8"/>
    <mergeCell ref="B4:B8"/>
    <mergeCell ref="A10:A13"/>
    <mergeCell ref="B10:B13"/>
    <mergeCell ref="A15:A21"/>
    <mergeCell ref="B15:B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MUNICIPALIIDAD DE ÑUÑOA</dc:creator>
  <cp:keywords/>
  <dc:description/>
  <cp:lastModifiedBy>ahernandez</cp:lastModifiedBy>
  <cp:lastPrinted>2017-12-11T20:34:50Z</cp:lastPrinted>
  <dcterms:created xsi:type="dcterms:W3CDTF">2002-05-13T15:16:06Z</dcterms:created>
  <dcterms:modified xsi:type="dcterms:W3CDTF">2018-01-15T16:29:41Z</dcterms:modified>
  <cp:category/>
  <cp:version/>
  <cp:contentType/>
  <cp:contentStatus/>
</cp:coreProperties>
</file>