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<sst xmlns="http://schemas.openxmlformats.org/spreadsheetml/2006/main" count="3196" uniqueCount="1640">
  <si>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</si>
  <si>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</si>
  <si>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</si>
  <si>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</si>
  <si>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</si>
  <si>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</si>
  <si>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</si>
  <si>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</si>
  <si>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</si>
  <si>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</si>
  <si>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</si>
  <si>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</si>
  <si>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</si>
  <si>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</si>
  <si>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</si>
  <si>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</si>
  <si>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</si>
  <si>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</si>
  <si>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</si>
  <si>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</si>
  <si>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</si>
  <si>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</si>
  <si>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</si>
  <si>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</si>
  <si>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</si>
  <si>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</si>
  <si>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</si>
  <si>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</si>
  <si>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</si>
  <si>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</si>
  <si>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</si>
  <si>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</si>
  <si>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</si>
  <si>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</si>
  <si>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</si>
  <si>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</si>
  <si>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</si>
  <si>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</si>
  <si>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</si>
  <si>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</si>
  <si>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</si>
  <si>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</si>
  <si>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</si>
  <si>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</si>
  <si>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</si>
  <si>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</si>
  <si>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</si>
  <si>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</si>
  <si>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</si>
  <si>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</si>
  <si>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</si>
  <si>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</si>
  <si>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</si>
  <si>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</si>
  <si>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</si>
  <si>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</si>
  <si>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</si>
  <si>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</si>
  <si>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</si>
  <si>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</si>
  <si>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</si>
  <si>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</si>
  <si>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</si>
  <si>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</si>
  <si>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</si>
  <si>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</si>
  <si>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</si>
  <si>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</si>
  <si>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</si>
  <si>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</si>
  <si>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</si>
  <si>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</si>
  <si>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</si>
  <si>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</si>
  <si>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</si>
  <si>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</si>
  <si>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</si>
  <si>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</si>
  <si>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</si>
  <si>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</si>
  <si>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</si>
  <si>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</si>
  <si>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</si>
  <si>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</si>
  <si>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</si>
  <si>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</si>
  <si>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</si>
  <si>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</si>
  <si>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</si>
  <si>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</si>
  <si>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</si>
  <si>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</si>
  <si>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</si>
  <si>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</si>
  <si>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</si>
  <si>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</si>
  <si>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</si>
  <si>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</si>
  <si>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</si>
  <si>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</si>
  <si>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</si>
  <si>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</si>
  <si>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</si>
  <si>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</si>
  <si>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</si>
  <si>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</si>
  <si>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</si>
  <si>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</si>
  <si>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</si>
  <si>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</si>
  <si>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</si>
  <si>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</si>
  <si>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RF S/N</t>
  </si>
  <si>
    <t>FUSION</t>
  </si>
  <si>
    <t>004</t>
  </si>
  <si>
    <t>014</t>
  </si>
  <si>
    <t>006</t>
  </si>
  <si>
    <t>ZAÑARTU</t>
  </si>
  <si>
    <t>009</t>
  </si>
  <si>
    <t>PEDRO DE VALDIVIA</t>
  </si>
  <si>
    <t>MARIANNE BALZE RESSLER</t>
  </si>
  <si>
    <t>027</t>
  </si>
  <si>
    <t>010</t>
  </si>
  <si>
    <t>PUBLICIDAD LUMINOSA</t>
  </si>
  <si>
    <t>013</t>
  </si>
  <si>
    <t>GARCIA MORENO</t>
  </si>
  <si>
    <t>Ampliación Vivienda Social</t>
  </si>
  <si>
    <t>VIVSOC</t>
  </si>
  <si>
    <t xml:space="preserve">EXEQUIEL FERNANDEZ </t>
  </si>
  <si>
    <t>ALCALDE JORGE MONCKEBERG</t>
  </si>
  <si>
    <t>017</t>
  </si>
  <si>
    <t>DIAGONAL ORIENTE</t>
  </si>
  <si>
    <t>PATRICK ROBERTSON CLEARY</t>
  </si>
  <si>
    <t>CORPBANCA S.A.</t>
  </si>
  <si>
    <t>RF 23</t>
  </si>
  <si>
    <t>CAPITAN ORELLA</t>
  </si>
  <si>
    <t>VIVIENDA - EQUIP. COMERCIAL - LOCALES</t>
  </si>
  <si>
    <t>012</t>
  </si>
  <si>
    <t>EQUIP. SERVICIOS - OFICINAS</t>
  </si>
  <si>
    <t>024</t>
  </si>
  <si>
    <t>PE 12</t>
  </si>
  <si>
    <t>003</t>
  </si>
  <si>
    <t>CRESCENTE ERRAZURIZ</t>
  </si>
  <si>
    <t>CONDELL</t>
  </si>
  <si>
    <t>008/009/010</t>
  </si>
  <si>
    <t>INMOBILIARIA MONTE DENALI SPA</t>
  </si>
  <si>
    <t>FELIPE RUIZ TAGLE CRUZAT</t>
  </si>
  <si>
    <t>JUAN LABRA GONZALEZ</t>
  </si>
  <si>
    <t>IRARRAZAVAL</t>
  </si>
  <si>
    <t>025</t>
  </si>
  <si>
    <t>GRECIA</t>
  </si>
  <si>
    <t>JOSE DOMINGO CAÑAS</t>
  </si>
  <si>
    <t>PUCARA</t>
  </si>
  <si>
    <t>DOCTOR GUILLERMO MANN</t>
  </si>
  <si>
    <t>023</t>
  </si>
  <si>
    <t>005</t>
  </si>
  <si>
    <t>3</t>
  </si>
  <si>
    <t>COVENTRY</t>
  </si>
  <si>
    <t>180 DIAS</t>
  </si>
  <si>
    <t>023/042</t>
  </si>
  <si>
    <t>INMOBILIARIA BUSTAMANTE SPA</t>
  </si>
  <si>
    <t>GENERAL BUSTAMANTE / MUJICA</t>
  </si>
  <si>
    <t>730 / 0133</t>
  </si>
  <si>
    <t>ALMAGRO S.A.</t>
  </si>
  <si>
    <t>JOSE PEDRO ALESSANDRI</t>
  </si>
  <si>
    <t>101</t>
  </si>
  <si>
    <t>INMOBILIARIA GRECIA LTDA.</t>
  </si>
  <si>
    <t>4851 LC 4</t>
  </si>
  <si>
    <t>SIMON BOLIVAR</t>
  </si>
  <si>
    <t>PE 82</t>
  </si>
  <si>
    <t>002</t>
  </si>
  <si>
    <t>HOLANDA</t>
  </si>
  <si>
    <t>PRESIDENTE JOSE BATLLE Y ORDOÑEZ</t>
  </si>
  <si>
    <t>SUCRE</t>
  </si>
  <si>
    <t>EQUIP. COMERCIAL - BODEGAS</t>
  </si>
  <si>
    <t>AKI KB MINIBODEGAS SPA</t>
  </si>
  <si>
    <t>CLAUDIA NEGRETE GALAZ</t>
  </si>
  <si>
    <t>INMOBILIARIA EL CANELO SPA</t>
  </si>
  <si>
    <t>INMOBILIARIA PRO 9 SPA</t>
  </si>
  <si>
    <t xml:space="preserve">VICUÑA MACKENNA </t>
  </si>
  <si>
    <t>INMOBILIARIA PUCARA II S.A.</t>
  </si>
  <si>
    <t>EQUIP. COMERCIAL - RESTAURANTE</t>
  </si>
  <si>
    <t>007/008</t>
  </si>
  <si>
    <t>76,588,124-2</t>
  </si>
  <si>
    <t>OSCAR IBARRA RIOS</t>
  </si>
  <si>
    <t>036/038/052/067/068/069/070/071/072/660/661</t>
  </si>
  <si>
    <t>SOCIEDAD INMOBILIARIA PLAZA EGAÑA SPA</t>
  </si>
  <si>
    <t>019/020</t>
  </si>
  <si>
    <t>2810-2830</t>
  </si>
  <si>
    <t>029</t>
  </si>
  <si>
    <t>048</t>
  </si>
  <si>
    <t>BROWN NORTE</t>
  </si>
  <si>
    <t>056</t>
  </si>
  <si>
    <t>DUBLE ALMEYDA</t>
  </si>
  <si>
    <t>EQUIP. COMERCIAL - SALA DE VENTAS</t>
  </si>
  <si>
    <t>INMOBILIARIA LOS ALIAGA SPA</t>
  </si>
  <si>
    <t>76,620,717-0</t>
  </si>
  <si>
    <t>PE 50</t>
  </si>
  <si>
    <t>FELIPE AGUILERA BALTRA</t>
  </si>
  <si>
    <t>031/032/033/034</t>
  </si>
  <si>
    <t>INMOBILIARIA B.H. S.A.</t>
  </si>
  <si>
    <t>006/007/008</t>
  </si>
  <si>
    <t>11</t>
  </si>
  <si>
    <t>SOCIEDAD COMERCIAL CORONEL LTDA.</t>
  </si>
  <si>
    <t>78,086,430-3</t>
  </si>
  <si>
    <t>61-018</t>
  </si>
  <si>
    <t>PE 162</t>
  </si>
  <si>
    <t>RAMON READI SAKURADA</t>
  </si>
  <si>
    <t>MARIA DE IGLESIAS</t>
  </si>
  <si>
    <t>76,827,229-8</t>
  </si>
  <si>
    <t>UNIVERSIDAD TECNOLOGICA METROPOLITANA</t>
  </si>
  <si>
    <t>5</t>
  </si>
  <si>
    <t>007/008/103</t>
  </si>
  <si>
    <t>0 / 0 / 0 / 104</t>
  </si>
  <si>
    <t>VIV/LOC/OF/ESTAC</t>
  </si>
  <si>
    <t>INMOBILIARIA LAS PALMERAS SPA</t>
  </si>
  <si>
    <t>JOSE PEDRO ALESSANDRI / LAS PALMERAS</t>
  </si>
  <si>
    <t>1275-1295 / 3170</t>
  </si>
  <si>
    <t>EQUIP. SERVICIOS - CENTRO ATENCION NIÑOS CAPACIDADES DIFERENTES</t>
  </si>
  <si>
    <t>0 / 0 / 1 / 0</t>
  </si>
  <si>
    <t>MARIA CAROLINA ACUÑA VALDES Y OTRAS</t>
  </si>
  <si>
    <t>NATALIA ROJAS GONZALEZ</t>
  </si>
  <si>
    <t>GENERAL FRANCISCO MIRANDA</t>
  </si>
  <si>
    <t>PE 10532</t>
  </si>
  <si>
    <t>1 / 0 / 0 / 0</t>
  </si>
  <si>
    <t>NESTOR ALEXIS MUÑOZ PINO</t>
  </si>
  <si>
    <t>ANDRES LEON ROJAS</t>
  </si>
  <si>
    <t>ATAHUALPA</t>
  </si>
  <si>
    <t>PE 2025</t>
  </si>
  <si>
    <t>REG 891</t>
  </si>
  <si>
    <t>059</t>
  </si>
  <si>
    <t>SYLVIA PABLAZA FARIAS Y OTROS</t>
  </si>
  <si>
    <t>DAVID ALFARO ROMERO</t>
  </si>
  <si>
    <t>2721 D</t>
  </si>
  <si>
    <t>054/055/056/057</t>
  </si>
  <si>
    <t>61 / 0 / 0 / 85</t>
  </si>
  <si>
    <t>INMOBILIARIA LAS VERBENAS LTDA.</t>
  </si>
  <si>
    <t>ANTONIO MORA VARGAS</t>
  </si>
  <si>
    <t>LA VERBENA</t>
  </si>
  <si>
    <t>0 / 1 / 1 / 0</t>
  </si>
  <si>
    <t>JUAN PABLO ARELLANO CUBILLOS</t>
  </si>
  <si>
    <t>CARLOS DITTBORN</t>
  </si>
  <si>
    <t>PE 201</t>
  </si>
  <si>
    <t>MP 27</t>
  </si>
  <si>
    <t>0 / 1 / 0 / 0</t>
  </si>
  <si>
    <t>JIN TAO SU</t>
  </si>
  <si>
    <t>ARTURO TORO YAÑEZ</t>
  </si>
  <si>
    <t>972 / 6 / 0 / 324</t>
  </si>
  <si>
    <t>SOCIEDAD DE RENTAS FALABELLA S.A.</t>
  </si>
  <si>
    <t>017/018/0119</t>
  </si>
  <si>
    <t>168 / 0 / 0 / 143</t>
  </si>
  <si>
    <t>INMOBILIARIA ABSAL LTDA.</t>
  </si>
  <si>
    <t>2080-2100-2114</t>
  </si>
  <si>
    <t>CASA DE REPOSO</t>
  </si>
  <si>
    <t>CARMEN MARIA VILAJUANA PLAZA</t>
  </si>
  <si>
    <t>PABLO AHUMADA SAEZ</t>
  </si>
  <si>
    <t>PE 26407</t>
  </si>
  <si>
    <t>REG 14</t>
  </si>
  <si>
    <t>004/138</t>
  </si>
  <si>
    <t>225 / 0 / 0 / 208</t>
  </si>
  <si>
    <t>DANIEL AVALOS OVEJERO</t>
  </si>
  <si>
    <t>JOSE PEDRO ALESSANDRI / EXEQUIEL FERNANDEZ</t>
  </si>
  <si>
    <t>1427 / 1460-L</t>
  </si>
  <si>
    <t>EQUIP. EDUCACIONAL - ESCUELA DE LENGUAJE</t>
  </si>
  <si>
    <t>LEONARDO SCHLESINGER NEBENSCHOSS Y OTRA</t>
  </si>
  <si>
    <t>LUIS BASULTO PONCE</t>
  </si>
  <si>
    <t>PE 10616</t>
  </si>
  <si>
    <t>PAMP 82</t>
  </si>
  <si>
    <t>RF 29</t>
  </si>
  <si>
    <t>LOTHAR CLEMENT DIEHL OLIVA Y OTRA</t>
  </si>
  <si>
    <t>JORGE TRINCADO SAAVEDRA</t>
  </si>
  <si>
    <t>006/007</t>
  </si>
  <si>
    <t>299 / 0 / 0 199</t>
  </si>
  <si>
    <t>DESARROLLO ZAÑARTU SPA</t>
  </si>
  <si>
    <t>JUAN SIERRALTA ANDRADE / CAROLINA SCHWENCKE SAINT-JEAN</t>
  </si>
  <si>
    <t>ZAÑARTU / JOSE JOAQUIN DE MORA</t>
  </si>
  <si>
    <t>1315 / 1958</t>
  </si>
  <si>
    <t>PE 280</t>
  </si>
  <si>
    <t>EQUIP. EDUCACIONAL - ESNSEÑANZA TECNICA Y SUPERIOR</t>
  </si>
  <si>
    <t>CLAUDIO IGLESIAS GAC</t>
  </si>
  <si>
    <t>051/023</t>
  </si>
  <si>
    <t>MARITZA FRITZ Y CIA. LTDA.</t>
  </si>
  <si>
    <t>JOSE MANUEL VELEZ SAINT-MARIE</t>
  </si>
  <si>
    <t>PE 34</t>
  </si>
  <si>
    <t>PE 55</t>
  </si>
  <si>
    <t>34 / 0 / 0 / 46</t>
  </si>
  <si>
    <t>INDIGO GESTION DOS SPA</t>
  </si>
  <si>
    <t>JORGE MARSINO PRADO</t>
  </si>
  <si>
    <t>PE 42</t>
  </si>
  <si>
    <t>EDELMIRA ARAOS CARTER</t>
  </si>
  <si>
    <t>FERNANDO MOLL HACHE</t>
  </si>
  <si>
    <t>CASTILLO URIZAR</t>
  </si>
  <si>
    <t>PE 71312</t>
  </si>
  <si>
    <t>REG 366</t>
  </si>
  <si>
    <t>65 / 0 / 0 45</t>
  </si>
  <si>
    <t>INMOBILIARIA CAPITAN ORELLA SPA</t>
  </si>
  <si>
    <t>FRANCO SOMIGLI TIJERO</t>
  </si>
  <si>
    <t>PE 327</t>
  </si>
  <si>
    <t>EQUIP. COMERCIAL - PASTELERIA - AMASANDERIA - RESTAURANTE</t>
  </si>
  <si>
    <t>NURI PLUBINS QUEMADA</t>
  </si>
  <si>
    <t>SEBASTIAN VALLEJOS PARRA</t>
  </si>
  <si>
    <t>PE 29915</t>
  </si>
  <si>
    <t>PAMP 115</t>
  </si>
  <si>
    <t>RF 97</t>
  </si>
  <si>
    <t>354 / 0 / 0 / 300</t>
  </si>
  <si>
    <t>PE 67</t>
  </si>
  <si>
    <t>MP 311</t>
  </si>
  <si>
    <t>MP 278</t>
  </si>
  <si>
    <t>1 / 0 / 0 / 2</t>
  </si>
  <si>
    <t>ANDREA ORTIGOSA IBARRA</t>
  </si>
  <si>
    <t>JOSE LUIS DEL SANTE VIVES</t>
  </si>
  <si>
    <t>PE 20014</t>
  </si>
  <si>
    <t>REG 236</t>
  </si>
  <si>
    <t>PDEM 239</t>
  </si>
  <si>
    <t>EQUIP. SERVICIOS - OFICINA - LOCAL</t>
  </si>
  <si>
    <t>1 / 1 / 1 / 0</t>
  </si>
  <si>
    <t>INVERSIONES IRRIBARRA LTDA.</t>
  </si>
  <si>
    <t>NORBERTO ARIAS LOPEZ</t>
  </si>
  <si>
    <t>PE 10374</t>
  </si>
  <si>
    <t>119 / 0 / 0 / 115</t>
  </si>
  <si>
    <t>SANTIAGO SUR 1 SPA</t>
  </si>
  <si>
    <t>IRMA VICUÑA MARIN</t>
  </si>
  <si>
    <t xml:space="preserve">CASTILLO URIZAR </t>
  </si>
  <si>
    <t>1845-1849-1885</t>
  </si>
  <si>
    <t>PE 328</t>
  </si>
  <si>
    <t>PLAZA EGAÑA</t>
  </si>
  <si>
    <t>100 LC 1-2-3-4</t>
  </si>
  <si>
    <t>VIVIENDA - EQUIP COMERCIAL</t>
  </si>
  <si>
    <t>76,442,195-7</t>
  </si>
  <si>
    <t>014/015/023 AL 036</t>
  </si>
  <si>
    <t>76,680,194-3</t>
  </si>
  <si>
    <t>EQUIP. EDUCACIONAL - JARDIN INFANTIL - SALA CUNA</t>
  </si>
  <si>
    <t>ARTURO FERNANDEZ LARIOS</t>
  </si>
  <si>
    <t>5,962,338-9</t>
  </si>
  <si>
    <t>96,571,890-7</t>
  </si>
  <si>
    <t>COMPAÑÍA DE SEGUROS CONFUTURO S.A. Y OTRO</t>
  </si>
  <si>
    <t>GUARDERIA</t>
  </si>
  <si>
    <t>6,564,000-7</t>
  </si>
  <si>
    <t>EQUIP. COMERCIAL - LOCAL COMERCIAL</t>
  </si>
  <si>
    <t>89,701,300-2</t>
  </si>
  <si>
    <t>049</t>
  </si>
  <si>
    <t>MARIA URCULLU MOLINA</t>
  </si>
  <si>
    <t>3,988,967-6</t>
  </si>
  <si>
    <t>COMERCIAL GRASS Y ARUESTE LTDA.</t>
  </si>
  <si>
    <t>88,867,500-0</t>
  </si>
  <si>
    <t>68</t>
  </si>
  <si>
    <t>1775-1779</t>
  </si>
  <si>
    <t>EQUIP. SERVICIOS - OFICINA - LABORATORIO MUESTRAS DE ALIMENTOS</t>
  </si>
  <si>
    <t>INVERSIONES ROCCO SPA</t>
  </si>
  <si>
    <t>76,587,902-7</t>
  </si>
  <si>
    <t>318</t>
  </si>
  <si>
    <t>INVERSIONES Y RENTAS LA COPA SPA</t>
  </si>
  <si>
    <t>76,736,736-8</t>
  </si>
  <si>
    <t>234</t>
  </si>
  <si>
    <t>76,618,506-1</t>
  </si>
  <si>
    <t>63</t>
  </si>
  <si>
    <t>12,834,648-1</t>
  </si>
  <si>
    <t>270</t>
  </si>
  <si>
    <t>76,553,638-3</t>
  </si>
  <si>
    <t>129</t>
  </si>
  <si>
    <t>COMPAÑÍA DE SEGUROS CONFUTURO S.A.</t>
  </si>
  <si>
    <t>WILLIAM REBOLLEDO</t>
  </si>
  <si>
    <t>6512-061</t>
  </si>
  <si>
    <t>6512-062</t>
  </si>
  <si>
    <t>61-015</t>
  </si>
  <si>
    <t>61-016</t>
  </si>
  <si>
    <t>61-017</t>
  </si>
  <si>
    <t>61-019</t>
  </si>
  <si>
    <t>61-020</t>
  </si>
  <si>
    <t>INMOBILIARIA SECURITY DIEZ LTDA.</t>
  </si>
  <si>
    <t>77,464,540-3</t>
  </si>
  <si>
    <t>5469-041</t>
  </si>
  <si>
    <t>5469-042</t>
  </si>
  <si>
    <t>5469-043</t>
  </si>
  <si>
    <t>VASCO DE GAMA</t>
  </si>
  <si>
    <t>5469-044</t>
  </si>
  <si>
    <t>5469-045</t>
  </si>
  <si>
    <t>5469-046</t>
  </si>
  <si>
    <t>5469-047</t>
  </si>
  <si>
    <t>EXEQUIEL FIGUEROA</t>
  </si>
  <si>
    <t>5469-021</t>
  </si>
  <si>
    <t>5469-022</t>
  </si>
  <si>
    <t>EQUIP. COMERCIAL - LOCALES - BODEGAS</t>
  </si>
  <si>
    <t>0 / 3 / 0 / 11</t>
  </si>
  <si>
    <t>005/006/007/008</t>
  </si>
  <si>
    <t>107 / 0 / 0 / 109</t>
  </si>
  <si>
    <t>INMOBILIARIA INMOVET LTDA.</t>
  </si>
  <si>
    <t>ANDRES KRAUSHAAR HEYERMANN - MARELLA RUSSO VALDES</t>
  </si>
  <si>
    <t>2253-2333-2353-2367</t>
  </si>
  <si>
    <t>009/018/019/020</t>
  </si>
  <si>
    <t>36 / 0 / 0 / 42</t>
  </si>
  <si>
    <t>INVERSIONES Y ASESORIAS TOWN HOUSE LTDA.</t>
  </si>
  <si>
    <t>DIEGO DE ALMAGRO / BREMEN</t>
  </si>
  <si>
    <t>4915 / 1756-1738-1730</t>
  </si>
  <si>
    <t>061/062/063</t>
  </si>
  <si>
    <t>44 / 0 / 0 / 52</t>
  </si>
  <si>
    <t>INVERSIONES INMOBILIARIAS SAN ISIDRO S.A.</t>
  </si>
  <si>
    <t>CAUQUENES</t>
  </si>
  <si>
    <t>108-114-122</t>
  </si>
  <si>
    <t>30 / 0 / 0 / 30</t>
  </si>
  <si>
    <t>5273-5285</t>
  </si>
  <si>
    <t>080</t>
  </si>
  <si>
    <t xml:space="preserve">LOS ALIAGA </t>
  </si>
  <si>
    <t>63 DEPTOS - 20 BOD - 38 ESTAC - 36 BOD+ESTAC</t>
  </si>
  <si>
    <t>366/367/368</t>
  </si>
  <si>
    <t>SOC. INMOBILIARIA E INVERSIONES SIERRABELLA S.A.</t>
  </si>
  <si>
    <t>89,033,500-4</t>
  </si>
  <si>
    <t xml:space="preserve">LOS LABRADORES </t>
  </si>
  <si>
    <t>4 CASAS</t>
  </si>
  <si>
    <t>008/016</t>
  </si>
  <si>
    <t>72 DEPTOS - 68 ESTAC - 47 BOD - 22 BOD+ESTAC</t>
  </si>
  <si>
    <t>50 DEPTOS - 44 ESTAC - 43 BOD - 7 BOD+ESTAC</t>
  </si>
  <si>
    <t>PATRICIA LIRA NIENHUSER</t>
  </si>
  <si>
    <t>DANIEL ARAYA OJEDA</t>
  </si>
  <si>
    <t>022/023/024/025</t>
  </si>
  <si>
    <t>97 / 6 / 0 / 32</t>
  </si>
  <si>
    <t>INMOBILIARIA IRARRAZAVAL SPA</t>
  </si>
  <si>
    <t>SERGIO PEREIRA ROJAS / FRANCISCO BASCUÑAN WALKER</t>
  </si>
  <si>
    <t>1938-1968-1970-1978</t>
  </si>
  <si>
    <t>PE 257</t>
  </si>
  <si>
    <t>001</t>
  </si>
  <si>
    <t>ELIAS IVOSEVICH SOTO Y OTROS</t>
  </si>
  <si>
    <t>MARGARITA ERRAZURIZ CRISTI</t>
  </si>
  <si>
    <t>PE 71159</t>
  </si>
  <si>
    <t>AMP</t>
  </si>
  <si>
    <t>ROBERTO CHAUD MASSUH ALEUANLLI</t>
  </si>
  <si>
    <t>ALEJANDRO SOTO NEISSER</t>
  </si>
  <si>
    <t>PE 26089</t>
  </si>
  <si>
    <t>REG 66</t>
  </si>
  <si>
    <t>019</t>
  </si>
  <si>
    <t>INMOBILIARIA CASTAÑO HERMANOS LTDA</t>
  </si>
  <si>
    <t>ANDRES VALENZUELA FAEZ</t>
  </si>
  <si>
    <t>MANUEL BARRIOS</t>
  </si>
  <si>
    <t>PE 40049</t>
  </si>
  <si>
    <t>PE 289</t>
  </si>
  <si>
    <t>RF 68</t>
  </si>
  <si>
    <t>REG 297</t>
  </si>
  <si>
    <t>021</t>
  </si>
  <si>
    <t>ELIAS ABEL OBREQUE Y OTRA</t>
  </si>
  <si>
    <t>IVAN CONTRERAS RUBIO</t>
  </si>
  <si>
    <t>VICENTE REYES</t>
  </si>
  <si>
    <t>PE 10235</t>
  </si>
  <si>
    <t>036</t>
  </si>
  <si>
    <t>JUAN CRISTOBAL FOLCH AEDO</t>
  </si>
  <si>
    <t>PE 274</t>
  </si>
  <si>
    <t>050</t>
  </si>
  <si>
    <t>FERNANDO ESPINOZA MARTINEZ</t>
  </si>
  <si>
    <t>MARCELO MEDINA MOURGUES</t>
  </si>
  <si>
    <t>LOS CORTESES</t>
  </si>
  <si>
    <t>4951 CS O</t>
  </si>
  <si>
    <t>015</t>
  </si>
  <si>
    <t>EQUIP. COMERCIAL . VENTA DE ALIMENTOS</t>
  </si>
  <si>
    <t>COMERCIAL FORTUNATA SPA</t>
  </si>
  <si>
    <t>CRISTIAN RIOS GALLUCCI</t>
  </si>
  <si>
    <t>065</t>
  </si>
  <si>
    <t>138 / 4 / 8 / 120</t>
  </si>
  <si>
    <t>INMOBILIARIA IRARRAZAVAL FORTALEZA SPA</t>
  </si>
  <si>
    <t>ANDRES SANDOVAL ESPINOSA</t>
  </si>
  <si>
    <t>PE 146</t>
  </si>
  <si>
    <t>2000</t>
  </si>
  <si>
    <t>118</t>
  </si>
  <si>
    <t>ROSA ESTER PINTO VILLALONGA</t>
  </si>
  <si>
    <t>SERGIO SCHMIDT SAN ROMAN</t>
  </si>
  <si>
    <t>PALQUI</t>
  </si>
  <si>
    <t>2800 CS J</t>
  </si>
  <si>
    <t>1959</t>
  </si>
  <si>
    <t>INMOBILIARIA HAMBURGO TRES LTDA.</t>
  </si>
  <si>
    <t>RODRIGO BARROS CAMACHO</t>
  </si>
  <si>
    <t>HAMBURGO</t>
  </si>
  <si>
    <t>054/055/056/057/207/208/209/210/211</t>
  </si>
  <si>
    <t>99 / 0 / 0 / 66</t>
  </si>
  <si>
    <t>INVERSIONES Y DESARROLLO INDESAR LTDA.</t>
  </si>
  <si>
    <t>CARLOS VIAL ERCILLA</t>
  </si>
  <si>
    <t>PEDRO RICO</t>
  </si>
  <si>
    <t>PE 26</t>
  </si>
  <si>
    <t>67</t>
  </si>
  <si>
    <t>EQUIP. COMERCIAL - LOCAL COMERCIAL - MINIMARKET</t>
  </si>
  <si>
    <t>BENJAMIN ZAMORA ORTIZ Y OTRA</t>
  </si>
  <si>
    <t>JUAN EDUARDO VILLALOBOS SOTO</t>
  </si>
  <si>
    <t>PE 646</t>
  </si>
  <si>
    <t>PE 5773</t>
  </si>
  <si>
    <t>PE 150</t>
  </si>
  <si>
    <t>RF 98</t>
  </si>
  <si>
    <t>MAURICIO HERNANDEZ AGUILAR</t>
  </si>
  <si>
    <t>CARLOS ANAYA FLORES</t>
  </si>
  <si>
    <t>10 DE JULIO</t>
  </si>
  <si>
    <t>LAS TORPEDERAS</t>
  </si>
  <si>
    <t>001/002/003/012</t>
  </si>
  <si>
    <t>154 / 0 / 0 / 103</t>
  </si>
  <si>
    <t>INMOBILIARIA EL DESCUBRIDOR S.A.</t>
  </si>
  <si>
    <t>DANIUEL ALAMOS OVEJERO</t>
  </si>
  <si>
    <t>NELSON</t>
  </si>
  <si>
    <t>PE 89</t>
  </si>
  <si>
    <t>051</t>
  </si>
  <si>
    <t>INMOBILIARIA LIRA ESCUDERO SPA</t>
  </si>
  <si>
    <t>76,526,529-0</t>
  </si>
  <si>
    <t>307</t>
  </si>
  <si>
    <t>019/020/021/022/023/024</t>
  </si>
  <si>
    <t>LUIS BELTRAN</t>
  </si>
  <si>
    <t>INMOBILIARIA PCS S.A.</t>
  </si>
  <si>
    <t>96,946,070-K</t>
  </si>
  <si>
    <t>365</t>
  </si>
  <si>
    <t>077/078/079/091/092/093/094/095/096/097/098</t>
  </si>
  <si>
    <t>NUNCIO LAGHI / FRANCISCO VILLAGRA</t>
  </si>
  <si>
    <t>5600-5630 / 300</t>
  </si>
  <si>
    <t>INMOBILIARIA EL NUNCIO S.A.</t>
  </si>
  <si>
    <t>76,609,811-8</t>
  </si>
  <si>
    <t>23</t>
  </si>
  <si>
    <t>LOS ALMENDROS</t>
  </si>
  <si>
    <t>SOLEDAD SALAS FERNANDEZ</t>
  </si>
  <si>
    <t>9,742,471-3</t>
  </si>
  <si>
    <t>212</t>
  </si>
  <si>
    <t>EQUIP. EDUCACIONAL - EDUCACION PREBASICA</t>
  </si>
  <si>
    <t>INVERSIONES AULA NUEVA LTDA.</t>
  </si>
  <si>
    <t>76,142,928-0</t>
  </si>
  <si>
    <t>33</t>
  </si>
  <si>
    <t>HAENDEL</t>
  </si>
  <si>
    <t>MARITZA DEL CARMEN LAMATTA PETICIC</t>
  </si>
  <si>
    <t>6,398,993-2</t>
  </si>
  <si>
    <t>204</t>
  </si>
  <si>
    <t>187</t>
  </si>
  <si>
    <t>SOC. INVERSIONES NORBERT LUI GIL E.I.R.L.</t>
  </si>
  <si>
    <t>76,153,622-2</t>
  </si>
  <si>
    <t>35</t>
  </si>
  <si>
    <t>032/033/034/035/056/057</t>
  </si>
  <si>
    <t>ITALIA</t>
  </si>
  <si>
    <t>INMOBILIARIA EDIFICIO ITALIA LTDA.</t>
  </si>
  <si>
    <t>76,553,746-0</t>
  </si>
  <si>
    <t>94</t>
  </si>
  <si>
    <t>043/044/044</t>
  </si>
  <si>
    <t>SUAREZ MUJICA</t>
  </si>
  <si>
    <t>INMOBILIARIA ICOM SUAREZ MUJICA SPA</t>
  </si>
  <si>
    <t>76,749,067-4</t>
  </si>
  <si>
    <t>221</t>
  </si>
  <si>
    <t>JUAN DIAZ</t>
  </si>
  <si>
    <t>VIVIENDA - EQUIP.SERVICIOS - OFICINAS</t>
  </si>
  <si>
    <t>CARLOS COTTIN MORAN</t>
  </si>
  <si>
    <t>2,123,676-4</t>
  </si>
  <si>
    <t>135</t>
  </si>
  <si>
    <t>INMOBILIARIA SAN NICOLAS SPA</t>
  </si>
  <si>
    <t>76,565,186-7</t>
  </si>
  <si>
    <t>280-292-312</t>
  </si>
  <si>
    <t>950-050</t>
  </si>
  <si>
    <t>SEMINARIO</t>
  </si>
  <si>
    <t>773-775</t>
  </si>
  <si>
    <t>950-034</t>
  </si>
  <si>
    <t>779-779</t>
  </si>
  <si>
    <t>950-035</t>
  </si>
  <si>
    <t>781-783-785-789</t>
  </si>
  <si>
    <t>950-036</t>
  </si>
  <si>
    <t>AVSA PDV SPA</t>
  </si>
  <si>
    <t>76,981,653-4</t>
  </si>
  <si>
    <t>LOS ALERCES</t>
  </si>
  <si>
    <t>6527-009</t>
  </si>
  <si>
    <t>6527-010</t>
  </si>
  <si>
    <t>6527-008</t>
  </si>
  <si>
    <t>6527-006</t>
  </si>
  <si>
    <t>6527-007</t>
  </si>
  <si>
    <t>6527-005</t>
  </si>
  <si>
    <t>INMOBILIARIA QUINAHUE SPA</t>
  </si>
  <si>
    <t>77,077,119-6</t>
  </si>
  <si>
    <t>GENERAL BOONER RIVERA</t>
  </si>
  <si>
    <t>1427-002</t>
  </si>
  <si>
    <t>1427-011</t>
  </si>
  <si>
    <t>1427-012</t>
  </si>
  <si>
    <t>INMOBILIARIA BH S.A.</t>
  </si>
  <si>
    <t>56 DEPTOS - 19 ESTAC - 20 BOD - 37 ESTAC+BOD</t>
  </si>
  <si>
    <t>INMOBILIARIA E INVERSIONES TALAVERAS SPA</t>
  </si>
  <si>
    <t>76,613,904-3</t>
  </si>
  <si>
    <t>LOS TALAVERAS</t>
  </si>
  <si>
    <t>72 DEPTOS - 21 ESTAC - 21 BOD - 51 ESTAC+BOD</t>
  </si>
  <si>
    <t>070/071</t>
  </si>
  <si>
    <t>INMOBILIARIA HAMBURGO DOS SPA</t>
  </si>
  <si>
    <t>76,783,563-9</t>
  </si>
  <si>
    <t>35 DEPTOS - 16 ESTAC - 19 BOD - 14 ESTAC+BOD - 6 ESTAC+ESTAC - 2 ESTAC+ESTAC+BOD</t>
  </si>
  <si>
    <t>256 DEPTOS - 5 LOCALES - 123 ESTAC - 129 BOD - 73 ESTAC+BOD</t>
  </si>
  <si>
    <t>014/015/023 AL 36</t>
  </si>
  <si>
    <t>152 DEPTOS - 97 ESTAC - 103 BOD - 55 ESTAC+BOD</t>
  </si>
  <si>
    <t>344 / 4 / 0 / 313</t>
  </si>
  <si>
    <t>INMOBILIARIO URBANO BUSTAMANTE SPA</t>
  </si>
  <si>
    <t>ABRAHAM SENERMAN LAMAS</t>
  </si>
  <si>
    <t>SAN EUGENIO</t>
  </si>
  <si>
    <t>PE 5</t>
  </si>
  <si>
    <t>BANCO SANTANDER CHILE</t>
  </si>
  <si>
    <t>CLAUDIO ROJAS PALMA</t>
  </si>
  <si>
    <t>MONSEÑOR EYZAGUIRRE</t>
  </si>
  <si>
    <t>POM 77</t>
  </si>
  <si>
    <t>RF 55</t>
  </si>
  <si>
    <t>028/029</t>
  </si>
  <si>
    <t>26 / 0 / 0 / 26</t>
  </si>
  <si>
    <t>INMOBILIARIA DESARROLLO URBANO SPA</t>
  </si>
  <si>
    <t>DANIELA PALACIOS MAUREIRA</t>
  </si>
  <si>
    <t>5435-5455</t>
  </si>
  <si>
    <t>PE 20</t>
  </si>
  <si>
    <t>001/002/003/004/005/009/010/020/021/022</t>
  </si>
  <si>
    <t>195 / 0 / 0 / 147</t>
  </si>
  <si>
    <t>INMOBILIARIA BARRIO ITALIA SPA</t>
  </si>
  <si>
    <t>FERNANDO GSCHWENDER KRAUSE</t>
  </si>
  <si>
    <t>SALVADOR / LINCOYAN</t>
  </si>
  <si>
    <t>2186-2188-2198-2216-2194 / 1001-1017-1023-1029-1041-1053</t>
  </si>
  <si>
    <t>034/035</t>
  </si>
  <si>
    <t>91 / 3 / 0 / 63</t>
  </si>
  <si>
    <t>INVERSIONES INGENIEROS DIECISEIS SPA</t>
  </si>
  <si>
    <t>RAFAEL PINOCHET BRUNETTO</t>
  </si>
  <si>
    <t>CAMPO DE DEPORTES</t>
  </si>
  <si>
    <t>96-100-108-116</t>
  </si>
  <si>
    <t>020/021/022</t>
  </si>
  <si>
    <t>VIVIENDA - EQUIP. SERVICIOS - OFICINAS</t>
  </si>
  <si>
    <t>27 / 0 / 4 / 39</t>
  </si>
  <si>
    <t xml:space="preserve">INMOBILIARIA DUBLE ALMEYDA </t>
  </si>
  <si>
    <t>CORNELIO SAAVEDRA URIARTE</t>
  </si>
  <si>
    <t>SANTA JULIA / DUBLE ALMEYDA</t>
  </si>
  <si>
    <t>120-130 / 3826</t>
  </si>
  <si>
    <t>PE 240</t>
  </si>
  <si>
    <t>EQUIP. COMERCIAL - FARMACIA</t>
  </si>
  <si>
    <t>ARZOBISPADO DE SANTIAGO</t>
  </si>
  <si>
    <t>FELIPE GUZMAN NAVARRETE</t>
  </si>
  <si>
    <t>CHILE ESPAÑA</t>
  </si>
  <si>
    <t>PE 18</t>
  </si>
  <si>
    <t>RF 12</t>
  </si>
  <si>
    <t>191 / 0 / 0 / 191</t>
  </si>
  <si>
    <t>ARRENDAMIENTOS ALTO ALESSANDRI TRES SPA</t>
  </si>
  <si>
    <t>JOSE IGNACIO RAMIREZ VAN-DORP</t>
  </si>
  <si>
    <t>PE 337</t>
  </si>
  <si>
    <t>EQUIP. COMERCIAL - LOCALES</t>
  </si>
  <si>
    <t>CENTROS COMERCIALES VECINALES ARAUCO EXPRESS S.A.</t>
  </si>
  <si>
    <t>PEDRO ALEGRE ACHARAN</t>
  </si>
  <si>
    <t>MANUEL MONTT</t>
  </si>
  <si>
    <t>2222 LC 3</t>
  </si>
  <si>
    <t>EQUIP. EDUCACIONAL - COLEGIO</t>
  </si>
  <si>
    <t>ARZOBISPADO DE SANTIAGO - PARROQUIA SANTA MARTA</t>
  </si>
  <si>
    <t>TOMISLAV PAVIC SABIONCELLO</t>
  </si>
  <si>
    <t>DIEGO DE ALMAGRO (ROSITA RENARD)</t>
  </si>
  <si>
    <t>5225 (1650)</t>
  </si>
  <si>
    <t>274 / 2 / 0 / 351</t>
  </si>
  <si>
    <t>INMOBILIARIA SANTANDER S.A.</t>
  </si>
  <si>
    <t>003/014</t>
  </si>
  <si>
    <t>420 / 0 / 0 / 402</t>
  </si>
  <si>
    <t>TECNIGEN S.A.</t>
  </si>
  <si>
    <t>EUGENIO LAGOS BAQUEDANO</t>
  </si>
  <si>
    <t>1060-1076</t>
  </si>
  <si>
    <t>091</t>
  </si>
  <si>
    <t>MARIA DE LA LUZ VERONICA CORNEJO CAMPAÑA</t>
  </si>
  <si>
    <t>GONZALO LIHN MERINO</t>
  </si>
  <si>
    <t>RF 11</t>
  </si>
  <si>
    <t>001/002/003</t>
  </si>
  <si>
    <t>217 / 8 / 59 / 194</t>
  </si>
  <si>
    <t>H20 TRADE&amp;DESIGN S.A.</t>
  </si>
  <si>
    <t>FELIPE GARCIA CORREA</t>
  </si>
  <si>
    <t>IRARRAZAVAL / CAMPO DE DEPORTES</t>
  </si>
  <si>
    <t>2135-2137-2157 / 80</t>
  </si>
  <si>
    <t>005/006</t>
  </si>
  <si>
    <t>518 / 0 / 0 / 369</t>
  </si>
  <si>
    <t>INMOBILIARIA ISABEL SPA</t>
  </si>
  <si>
    <t>JUAN PABLO DOMINGUEZ NAVARRO</t>
  </si>
  <si>
    <t>RODRIGO DE ARAYA</t>
  </si>
  <si>
    <t>1600-1400</t>
  </si>
  <si>
    <t>21</t>
  </si>
  <si>
    <t>INMOBILIARIA CARTAGENA LTDA.</t>
  </si>
  <si>
    <t>ANDRES FARIAS SANCHEZ</t>
  </si>
  <si>
    <t>ANTONIO VARAS</t>
  </si>
  <si>
    <t>015/016/017/018/019/020/021</t>
  </si>
  <si>
    <t>CLORINDA WILSHAW</t>
  </si>
  <si>
    <t>AMERIS UPC CLORINDA SPA</t>
  </si>
  <si>
    <t>76,578,993-1</t>
  </si>
  <si>
    <t>299</t>
  </si>
  <si>
    <t>072</t>
  </si>
  <si>
    <t>5470-A</t>
  </si>
  <si>
    <t>BANCO DE CREDITO E INVERSIONES</t>
  </si>
  <si>
    <t>97,006,000-6</t>
  </si>
  <si>
    <t>277</t>
  </si>
  <si>
    <t>INVERSIONES NUEVOS MILAGROS</t>
  </si>
  <si>
    <t>76,464,115-9</t>
  </si>
  <si>
    <t>189</t>
  </si>
  <si>
    <t>031</t>
  </si>
  <si>
    <t>LUIS PEREIRA</t>
  </si>
  <si>
    <t>PAZ VERONICA CABRERA SANZ</t>
  </si>
  <si>
    <t>8,747,209-4</t>
  </si>
  <si>
    <t>51</t>
  </si>
  <si>
    <t>153</t>
  </si>
  <si>
    <t>COMERCIAL PEZ LTDA.</t>
  </si>
  <si>
    <t>77,557,600-6</t>
  </si>
  <si>
    <t>197</t>
  </si>
  <si>
    <t>154</t>
  </si>
  <si>
    <t>77,577,600-6</t>
  </si>
  <si>
    <t>198</t>
  </si>
  <si>
    <t>042/043</t>
  </si>
  <si>
    <t>INMOBILIARIA VICTORIA S.A.</t>
  </si>
  <si>
    <t>96,615,540-K</t>
  </si>
  <si>
    <t>177</t>
  </si>
  <si>
    <t>IRARRAZAVAL / CARMEN COVARRUBIAS</t>
  </si>
  <si>
    <t>195 LC 2-3-4 / 32</t>
  </si>
  <si>
    <t>EQUIP. COMERCIAL - LOCAL COMERCIAL - OFICINAS</t>
  </si>
  <si>
    <t>ARMAS ARQUITECTOS INGENIEROS Y ASESORES S.A.</t>
  </si>
  <si>
    <t>79,987,930-1</t>
  </si>
  <si>
    <t>169</t>
  </si>
  <si>
    <t>INMOBILIARIA LA BOTA ITALIA SPA</t>
  </si>
  <si>
    <t>76,454,355-6</t>
  </si>
  <si>
    <t>123</t>
  </si>
  <si>
    <t>026</t>
  </si>
  <si>
    <t>152</t>
  </si>
  <si>
    <t>MARIA CAROLINA ACUÑA V. Y OTROS</t>
  </si>
  <si>
    <t>12,494,325-2</t>
  </si>
  <si>
    <t>2</t>
  </si>
  <si>
    <t>13,038,356-4</t>
  </si>
  <si>
    <t>274</t>
  </si>
  <si>
    <t>018/019/020/021</t>
  </si>
  <si>
    <t>ESTRELLA SOLITARIA</t>
  </si>
  <si>
    <t>INMOBILIARIA PUERTO ESTRELLA SPA</t>
  </si>
  <si>
    <t>76,596,699-K</t>
  </si>
  <si>
    <t>116</t>
  </si>
  <si>
    <t>087/088/089/093</t>
  </si>
  <si>
    <t>10</t>
  </si>
  <si>
    <t>99 / 0 / 0 / 86</t>
  </si>
  <si>
    <t>INMOBILIARIA JUAN XXIII LTDA.</t>
  </si>
  <si>
    <t>INMOBILIARIA ESTRELLA DEL SUR LTDA. Y OTROS</t>
  </si>
  <si>
    <t>SEBASTIAN SQUELLA CORREA</t>
  </si>
  <si>
    <t>SAN EUGENIO / MATTA ORIENTE</t>
  </si>
  <si>
    <t>90-92-94 / 310</t>
  </si>
  <si>
    <t>007/008/009/010/033/034/035</t>
  </si>
  <si>
    <t>4</t>
  </si>
  <si>
    <t>76 / 0 / 0 / 80</t>
  </si>
  <si>
    <t>INVERSIONES Y TERRENOS SPA</t>
  </si>
  <si>
    <t>CORNELIO SAAVEDRA / NICOLAS SABBAGH</t>
  </si>
  <si>
    <t>MONTENEGRO / PEDRO TORRES</t>
  </si>
  <si>
    <t>1490-1542-1558 / 1517-1525-1539-1545</t>
  </si>
  <si>
    <t>298 DEPTOS - 132 ESTAC - 5 LOC - 54 BOD - 18 EST+BOD - 2 EST+EST -253 EST BICI</t>
  </si>
  <si>
    <t>032/033</t>
  </si>
  <si>
    <t>PROYECTO HAMBURGO SPA</t>
  </si>
  <si>
    <t>76,455,223-7</t>
  </si>
  <si>
    <t>28 DEPTOS - 24 ESTAC - 9 BOD - 17 ESTAC+BOD</t>
  </si>
  <si>
    <t>077/078/079/091 AL 098</t>
  </si>
  <si>
    <t>NUNCIO LAGHI</t>
  </si>
  <si>
    <t>215 DEPTOS - 133 ESTAC - 133 BOD - 83 ESTAC+BOD</t>
  </si>
  <si>
    <t>INMOBILIARIA FG ORIENTE II SPA</t>
  </si>
  <si>
    <t>76,891,128-2</t>
  </si>
  <si>
    <t>DIEGO DE ALMAGRO</t>
  </si>
  <si>
    <t>ROMEO SALINAS</t>
  </si>
  <si>
    <t>BEETHOVEN</t>
  </si>
  <si>
    <t>2769-009</t>
  </si>
  <si>
    <t>2769-010</t>
  </si>
  <si>
    <t>2769-019</t>
  </si>
  <si>
    <t>2769-018</t>
  </si>
  <si>
    <t>2769-016</t>
  </si>
  <si>
    <t>2769-017</t>
  </si>
  <si>
    <t>INMOBILIARIA ZAÑARTU S.A.</t>
  </si>
  <si>
    <t>76,719,814-0</t>
  </si>
  <si>
    <t>TIL-TIL</t>
  </si>
  <si>
    <t>6613-004</t>
  </si>
  <si>
    <t>6613-005</t>
  </si>
  <si>
    <t>INMOBILIARIA SAN EUGENIO SPA</t>
  </si>
  <si>
    <t>77,096,778-3</t>
  </si>
  <si>
    <t>5401-009</t>
  </si>
  <si>
    <t>5401-010</t>
  </si>
  <si>
    <t>5401-011</t>
  </si>
  <si>
    <t>280-282</t>
  </si>
  <si>
    <t>5401-012</t>
  </si>
  <si>
    <t>5401-014</t>
  </si>
  <si>
    <t>318-324</t>
  </si>
  <si>
    <t>5401-015</t>
  </si>
  <si>
    <t>5401-016</t>
  </si>
  <si>
    <t>5401-017</t>
  </si>
  <si>
    <t>INVERSIONES T.J.C. CHILE S.A.</t>
  </si>
  <si>
    <t>76,905,571-1</t>
  </si>
  <si>
    <t>FRANCISCO MENESES</t>
  </si>
  <si>
    <t>6512-071</t>
  </si>
  <si>
    <t>6512-072</t>
  </si>
  <si>
    <t>6512-073</t>
  </si>
  <si>
    <t>6512-047</t>
  </si>
  <si>
    <t>6512-076</t>
  </si>
  <si>
    <t>6512-075</t>
  </si>
  <si>
    <t>1567 LT 1</t>
  </si>
  <si>
    <t>1567 LT 2</t>
  </si>
  <si>
    <t>6512-068</t>
  </si>
  <si>
    <t>6512-069</t>
  </si>
  <si>
    <t>001/002/003/004/005/006/014/015/028</t>
  </si>
  <si>
    <t>240 / 7 / 0 / 143</t>
  </si>
  <si>
    <t>INMOBILIARIA LOS AVELLANOS SPA</t>
  </si>
  <si>
    <t>FERNANDO COLCHERO DUCCI</t>
  </si>
  <si>
    <t>LOS AVELLANOS / PEDRO DE VALDIVIA</t>
  </si>
  <si>
    <t>2531-2543-2553-2557-2591-2597-2605 / 5414-5446</t>
  </si>
  <si>
    <t>PE 87</t>
  </si>
  <si>
    <t>008</t>
  </si>
  <si>
    <t>ICC INMOBILIARIA S.A.</t>
  </si>
  <si>
    <t>ALEJANDRO WEINSTEIN MENCHACA</t>
  </si>
  <si>
    <t>PE 66</t>
  </si>
  <si>
    <t xml:space="preserve">RES 84 </t>
  </si>
  <si>
    <t>RF 79</t>
  </si>
  <si>
    <t>007</t>
  </si>
  <si>
    <t>JORGE MAURICIO RODRIGUEZ GARCIA</t>
  </si>
  <si>
    <t>MAYA PIÑONES HERNANDEZ</t>
  </si>
  <si>
    <t>REG 88</t>
  </si>
  <si>
    <t>REG 153</t>
  </si>
  <si>
    <t>030</t>
  </si>
  <si>
    <t>INMOBILIARIA RAPEL SPA</t>
  </si>
  <si>
    <t>JORGE MORENO SEPULVEDA</t>
  </si>
  <si>
    <t>PE 57403</t>
  </si>
  <si>
    <t>PAMP 83</t>
  </si>
  <si>
    <t>POM 20</t>
  </si>
  <si>
    <t>PAMP 42</t>
  </si>
  <si>
    <t>POM 25</t>
  </si>
  <si>
    <t>RF 135</t>
  </si>
  <si>
    <t>011</t>
  </si>
  <si>
    <t>IVONNE GUACOLDA ANTOINE IBARRA</t>
  </si>
  <si>
    <t>PABLO RAMIREZ KENNEDY</t>
  </si>
  <si>
    <t>HANNOVER</t>
  </si>
  <si>
    <t>PE 11352</t>
  </si>
  <si>
    <t>PAMP 455</t>
  </si>
  <si>
    <t>REG 312</t>
  </si>
  <si>
    <t>17</t>
  </si>
  <si>
    <t>EQUIP. EDUCACION - SALA CUNA</t>
  </si>
  <si>
    <t>ESTER ELIANA BETTINI URZUA</t>
  </si>
  <si>
    <t>MANUEL ANTONIO LARA DOMINGUEZ</t>
  </si>
  <si>
    <t>ALONSO DE ERCILLA</t>
  </si>
  <si>
    <t>PE 90</t>
  </si>
  <si>
    <t>MP 121</t>
  </si>
  <si>
    <t>RF 65</t>
  </si>
  <si>
    <t>018</t>
  </si>
  <si>
    <t>FRANCO PUIG FERRAI Y OTROS</t>
  </si>
  <si>
    <t>DANIEL CACERES VERGARA</t>
  </si>
  <si>
    <t>CONTRAMAESTRE MICALVI</t>
  </si>
  <si>
    <t>PE 53733</t>
  </si>
  <si>
    <t>6 / 0 / 0 / 7</t>
  </si>
  <si>
    <t>MARIA JOSEFA ESLAVA BERRIOS Y OTRO</t>
  </si>
  <si>
    <t>DOMINGO FAUSTINO SARMIENTO</t>
  </si>
  <si>
    <t>018/019</t>
  </si>
  <si>
    <t>14 / 0 / 0 / 16</t>
  </si>
  <si>
    <t>INMOBILIARIA MOVE SPA</t>
  </si>
  <si>
    <t xml:space="preserve">PEDRO TORRES </t>
  </si>
  <si>
    <t>PE 351</t>
  </si>
  <si>
    <t>039</t>
  </si>
  <si>
    <t>PUBLICIDAD</t>
  </si>
  <si>
    <t>0 / 0 / 0 / 0</t>
  </si>
  <si>
    <t>COMUNIDAD EDIFICIO SIMON BOLIVAR</t>
  </si>
  <si>
    <t>CARLOS BERRIOS ROGAT</t>
  </si>
  <si>
    <t>MARIO CARLOS GONZALEZ AVILES</t>
  </si>
  <si>
    <t>JUAN PABLO MARTINEZ QUEZADA</t>
  </si>
  <si>
    <t>REINA DEL MAR</t>
  </si>
  <si>
    <t>PE 55615</t>
  </si>
  <si>
    <t>058/059/060/061/062</t>
  </si>
  <si>
    <t>63 / 0 / 0 / 58</t>
  </si>
  <si>
    <t>INMOBILIARIA ISF-XIX S.A.</t>
  </si>
  <si>
    <t>ALESSANDRO OPICCI ESCUTI</t>
  </si>
  <si>
    <t>5440-5460-5470-5484-5498</t>
  </si>
  <si>
    <t>PE 62</t>
  </si>
  <si>
    <t>006/008/014</t>
  </si>
  <si>
    <t>15 / 18</t>
  </si>
  <si>
    <t>483 / 5 / 0 / 321</t>
  </si>
  <si>
    <t>INMOBILIARIA COLOSO VICUÑA MACKENNA LTDA.</t>
  </si>
  <si>
    <t>VICUÑA MACKENNA / SANTA ELVIRA</t>
  </si>
  <si>
    <t>1290 / 68-90</t>
  </si>
  <si>
    <t>194 / 21 / 6 / 135</t>
  </si>
  <si>
    <t>INMOBILIARIA MATTA SPA</t>
  </si>
  <si>
    <t>GONZALO VELASCO DONOSO / SEBASTIAN ORTIZ HARTARD</t>
  </si>
  <si>
    <t>MATTA</t>
  </si>
  <si>
    <t>012/013/014/015/016</t>
  </si>
  <si>
    <t>11 / 12</t>
  </si>
  <si>
    <t>200 / 0 / 0 215</t>
  </si>
  <si>
    <t>INMOBILIARIA GASPAR VILLARROEL SPA</t>
  </si>
  <si>
    <t>CHRISTIAN QUIJADA MARTINEZ</t>
  </si>
  <si>
    <t>2012-2050</t>
  </si>
  <si>
    <t>020</t>
  </si>
  <si>
    <t>177 / 2 / 0 / 93</t>
  </si>
  <si>
    <t>EUROAMERICA SEGUROS DE VIDA S.A.</t>
  </si>
  <si>
    <t>042</t>
  </si>
  <si>
    <t>ANTONIETA CAROLINA CERDA FORTE</t>
  </si>
  <si>
    <t>MIRIAM SEPULVEDA ELJATIB</t>
  </si>
  <si>
    <t>PASAJE JUAN MOYA MORALES</t>
  </si>
  <si>
    <t>21052</t>
  </si>
  <si>
    <t>038</t>
  </si>
  <si>
    <t>EQUIP. EDUCACION</t>
  </si>
  <si>
    <t>FUNDACION COMERCIO PARA LA EDUCACION - MINEDUC</t>
  </si>
  <si>
    <t>JOSE MANUEL FERNANDEZ SOLAR</t>
  </si>
  <si>
    <t>RICARDO LYON</t>
  </si>
  <si>
    <t>EQUIP. COMERCIAL Y SERVICIOS PROFESIONALES</t>
  </si>
  <si>
    <t>SELMAN Y CIA. LTDA.</t>
  </si>
  <si>
    <t>81,677,100-5</t>
  </si>
  <si>
    <t>158</t>
  </si>
  <si>
    <t>OLMUE</t>
  </si>
  <si>
    <t>CLAUDIA INES ROMERO MILLA</t>
  </si>
  <si>
    <t>15,449,547-9</t>
  </si>
  <si>
    <t>124</t>
  </si>
  <si>
    <t>015/016/017</t>
  </si>
  <si>
    <t>INMOBILIARIA E INVERSIONES SAN CRESCENTE SPA</t>
  </si>
  <si>
    <t>76,520,059-8</t>
  </si>
  <si>
    <t>320</t>
  </si>
  <si>
    <t>4715 LC 1</t>
  </si>
  <si>
    <t>EQUIP. COMERCIAL - CAFETERIA</t>
  </si>
  <si>
    <t>MARCELA DEL PILAR QUIROZ VALENZUELA Y OTRA</t>
  </si>
  <si>
    <t>13,454,531-3</t>
  </si>
  <si>
    <t>205</t>
  </si>
  <si>
    <t>225</t>
  </si>
  <si>
    <t>INMOBILIARIA LAS ARAUCARIAS LTDA.</t>
  </si>
  <si>
    <t>89,969,500-3</t>
  </si>
  <si>
    <t>100</t>
  </si>
  <si>
    <t>VILLASECA</t>
  </si>
  <si>
    <t>1003-C</t>
  </si>
  <si>
    <t>IGOR EDUARDO SELAIVE VALENZUELA</t>
  </si>
  <si>
    <t>10,357,198-7</t>
  </si>
  <si>
    <t>146</t>
  </si>
  <si>
    <t>2520 LC 1</t>
  </si>
  <si>
    <t>96,929,750-7</t>
  </si>
  <si>
    <t>58</t>
  </si>
  <si>
    <t>3,599,094-1</t>
  </si>
  <si>
    <t>040/082</t>
  </si>
  <si>
    <t>NUEVA HANNOVER</t>
  </si>
  <si>
    <t>INMOBILIARIA HANNOVER LTDA.</t>
  </si>
  <si>
    <t>76,389,599-8</t>
  </si>
  <si>
    <t>239</t>
  </si>
  <si>
    <t>008/009/015</t>
  </si>
  <si>
    <t>75 / 0 / 0 / 106</t>
  </si>
  <si>
    <t>INMOBILIARIA Y ASESORIAS ILUMINA SPA</t>
  </si>
  <si>
    <t>LOS TRES ANTONIOS / JOSE DOMINGO CAÑAS</t>
  </si>
  <si>
    <t>393 / 2663-2681</t>
  </si>
  <si>
    <t>EQUIP. COMERCIAL - LOCAL</t>
  </si>
  <si>
    <t>0 / 1 / 0 / 10</t>
  </si>
  <si>
    <t>INMOBILIARIA LOS CANELOS SPA</t>
  </si>
  <si>
    <t>CARMEN TORO RAMIREZ</t>
  </si>
  <si>
    <t>AMERICO VESPUCIO</t>
  </si>
  <si>
    <t>006/007/008/072/073</t>
  </si>
  <si>
    <t>INMOBILIARIA ACTUAL CAMPOAMOR S.A.</t>
  </si>
  <si>
    <t>76,855,415-3</t>
  </si>
  <si>
    <t xml:space="preserve">CHILE ESPAÑA </t>
  </si>
  <si>
    <t>96 DEPTOS - 39 ESTAC - 5 BOD - 12 EST+BOD - 22 EST+BIC - 16 EST+BOD+16</t>
  </si>
  <si>
    <t>019/020/021</t>
  </si>
  <si>
    <t>INMOBILIARIA NEOURBANO PLUS S.A.</t>
  </si>
  <si>
    <t>76,730,219-3</t>
  </si>
  <si>
    <t>JUAN MOYA</t>
  </si>
  <si>
    <t>52 DEPTOS - 59 ESTAC - 50 BOD - 6 EST+BOD</t>
  </si>
  <si>
    <t>70 DEPTOS - 70 BOD - 63 ESTAC - 14 EST+BOD</t>
  </si>
  <si>
    <t>036/08/052/067/068/069/070/071/072/660/661</t>
  </si>
  <si>
    <t>299 DEPTOS - 114 ESTAC - 208 BOD - 93 EST+BOD - 4 LOCALES</t>
  </si>
  <si>
    <t>INVERSIONES Y RENTA LACOPA SPA</t>
  </si>
  <si>
    <t>8 CASAS - 6 ESTAC - 6 BOD - 2 EST+BOD</t>
  </si>
  <si>
    <t>PENTA VIDA COMPAÑÍA DE SEGUROS DE VIDA S.A.</t>
  </si>
  <si>
    <t>96,812,960-0</t>
  </si>
  <si>
    <t>JUAN SABAJ</t>
  </si>
  <si>
    <t>3969-011</t>
  </si>
  <si>
    <t>3969-020</t>
  </si>
  <si>
    <t>INMOBILIARIA TOWN HOUSE PEDRO TORRES SPA</t>
  </si>
  <si>
    <t>77,122,422-9</t>
  </si>
  <si>
    <t>PEDRO TORRES</t>
  </si>
  <si>
    <t>651-021</t>
  </si>
  <si>
    <t>651-022</t>
  </si>
  <si>
    <t>INMOBILIARIA E INVERSIONES INVERSA S.A.</t>
  </si>
  <si>
    <t>96,758,060-0</t>
  </si>
  <si>
    <t>985-901 LC 1</t>
  </si>
  <si>
    <t>6501-009</t>
  </si>
  <si>
    <t>6501-015</t>
  </si>
  <si>
    <t>6501-016</t>
  </si>
  <si>
    <t>6501-017</t>
  </si>
  <si>
    <t>6501-018</t>
  </si>
  <si>
    <t>6501-019</t>
  </si>
  <si>
    <t>6501-020</t>
  </si>
  <si>
    <t>LC 2</t>
  </si>
  <si>
    <t>LC 3</t>
  </si>
  <si>
    <t>LC 4</t>
  </si>
  <si>
    <t>LC 5</t>
  </si>
  <si>
    <t>LC 6</t>
  </si>
  <si>
    <t>INDUSTRIAS FLORAMATIC SPA</t>
  </si>
  <si>
    <t>82,062,500-5</t>
  </si>
  <si>
    <t>MARATHON</t>
  </si>
  <si>
    <t>6617-003</t>
  </si>
  <si>
    <t>6617-005</t>
  </si>
  <si>
    <t>ANTONIO JOSE CROVETTA ROBA</t>
  </si>
  <si>
    <t>JAIME PASCUAL MANCHEGO</t>
  </si>
  <si>
    <t>DANILO GODOY ENRIQUEZ Y OTRA</t>
  </si>
  <si>
    <t>WALDO LOBSANG BURGOS ARANEDA</t>
  </si>
  <si>
    <t>POM 57</t>
  </si>
  <si>
    <t>040</t>
  </si>
  <si>
    <t>LUIS EMILIO FUENZALIDA OSSA</t>
  </si>
  <si>
    <t>MARCO VERDUGO MARTINEZ</t>
  </si>
  <si>
    <t>PE 4480</t>
  </si>
  <si>
    <t>PAMP 89</t>
  </si>
  <si>
    <t>REG 181</t>
  </si>
  <si>
    <t>POM 113</t>
  </si>
  <si>
    <t>011/020/021/022/023</t>
  </si>
  <si>
    <t>98 / 0 / 0 / 67</t>
  </si>
  <si>
    <t>INMOBILIARIA PEDRO DE VALDIVIA SPA</t>
  </si>
  <si>
    <t>JORGE SQUELLA CORREA</t>
  </si>
  <si>
    <t>RODRIGO DE ARAYA / PEDRO DE VALDIVIA</t>
  </si>
  <si>
    <t>2450-2480-2484-2486 / 5461</t>
  </si>
  <si>
    <t>PE 86</t>
  </si>
  <si>
    <t>GERMAN GUILLERMO ACUÑA ALVAREZ</t>
  </si>
  <si>
    <t>LAURA EMILIA SALAMANCA MONCADA</t>
  </si>
  <si>
    <t>012/013/014/017</t>
  </si>
  <si>
    <t>78 / 0 / 0 / 92</t>
  </si>
  <si>
    <t>INMOBILIARIA PY S.A.</t>
  </si>
  <si>
    <t>LAS DALIAS / ZAÑARTU</t>
  </si>
  <si>
    <t>1870-1890 / 2836-2848</t>
  </si>
  <si>
    <t>PE 320</t>
  </si>
  <si>
    <t>INMOBILIARIA ACTUAL SEMINARIO S.A.</t>
  </si>
  <si>
    <t>MARIA PIA ROSSO STREETER</t>
  </si>
  <si>
    <t>768 LC 1</t>
  </si>
  <si>
    <t>PE 212</t>
  </si>
  <si>
    <t>RES 122</t>
  </si>
  <si>
    <t>RF 50</t>
  </si>
  <si>
    <t>41 / 0 / 0 / 37</t>
  </si>
  <si>
    <t>INMOBILIARIA MONTE VINSON SPA</t>
  </si>
  <si>
    <t>CRISTIAN IZQUIERDO LEHMANN</t>
  </si>
  <si>
    <t>MANUEL DE SALAS</t>
  </si>
  <si>
    <t>214-234</t>
  </si>
  <si>
    <t>PE 163</t>
  </si>
  <si>
    <t>020/047/048/049</t>
  </si>
  <si>
    <t>59 / 0 / 0 / 89</t>
  </si>
  <si>
    <t>TENIENTE MONTT 1980 SPA</t>
  </si>
  <si>
    <t>EMILIO SOTO CALONGE</t>
  </si>
  <si>
    <t>TENIENTE MONTT</t>
  </si>
  <si>
    <t>PE 140</t>
  </si>
  <si>
    <t>NO</t>
  </si>
  <si>
    <t>CAROLINA ZUÑIGA FERNANDEZ Y OTRO</t>
  </si>
  <si>
    <t>FELIPE BOCAZ POLVORELLI</t>
  </si>
  <si>
    <t>BREMEN</t>
  </si>
  <si>
    <t>335-D</t>
  </si>
  <si>
    <t>PE 25809</t>
  </si>
  <si>
    <t>RF 52089</t>
  </si>
  <si>
    <t>REG 1059</t>
  </si>
  <si>
    <t>003/004</t>
  </si>
  <si>
    <t>14 / 0 / 0 / 23</t>
  </si>
  <si>
    <t>INMOBILIARIA TOWN HOUSE ÑUÑOA 5 SPA</t>
  </si>
  <si>
    <t>FELIPE ORTIZ PANATT</t>
  </si>
  <si>
    <t>CARLOS AGUIRRE LUCO</t>
  </si>
  <si>
    <t>577-281</t>
  </si>
  <si>
    <t>PE 116</t>
  </si>
  <si>
    <t>EQUIP. EDUCACION - JARDIN INFANTIL</t>
  </si>
  <si>
    <t>JUAN PABLO OLAVE BAZAN</t>
  </si>
  <si>
    <t>ALAIN DUFFAU MIKUSIK</t>
  </si>
  <si>
    <t>MONTENEGRO</t>
  </si>
  <si>
    <t>PE 60762</t>
  </si>
  <si>
    <t>REG 90</t>
  </si>
  <si>
    <t>RAFAEL COLLADO GONZALEZ Y OTRA</t>
  </si>
  <si>
    <t>GERARDO DIAZ MERY</t>
  </si>
  <si>
    <t>ALCAZAR</t>
  </si>
  <si>
    <t>JORGE HASBUN NAZAR</t>
  </si>
  <si>
    <t>PE 31</t>
  </si>
  <si>
    <t>RES 89</t>
  </si>
  <si>
    <t>RF 152</t>
  </si>
  <si>
    <t>RES 113</t>
  </si>
  <si>
    <t>RES 102</t>
  </si>
  <si>
    <t>RF 144</t>
  </si>
  <si>
    <t>SERVIU RM</t>
  </si>
  <si>
    <t>FERNANDO ARCOS</t>
  </si>
  <si>
    <t>PE 265</t>
  </si>
  <si>
    <t>002/011/012</t>
  </si>
  <si>
    <t>53 / 0 / 0 / 53</t>
  </si>
  <si>
    <t>JOSE MANUEL VELEZ SAINTE-MARIE</t>
  </si>
  <si>
    <t>1982-2446-2423</t>
  </si>
  <si>
    <t>83 / 3 / 0 / 60</t>
  </si>
  <si>
    <t>INMOBILIARIA BROWN SUR SPA</t>
  </si>
  <si>
    <t>KARIN JUAGARDO LUHRMANN</t>
  </si>
  <si>
    <t>IRARRAZAVAL / BROWN SUR</t>
  </si>
  <si>
    <t>3695 / 43</t>
  </si>
  <si>
    <t>PE 25</t>
  </si>
  <si>
    <t>INMOBILIARIA VEINTIUNO LTDA.</t>
  </si>
  <si>
    <t>GABRIELA CORRIPIO FLORES</t>
  </si>
  <si>
    <t>297 / 0 / 0 / 154</t>
  </si>
  <si>
    <t>JOSE RAMIREZ VAN DOORP</t>
  </si>
  <si>
    <t>WILLIAMS REBOLLEDO</t>
  </si>
  <si>
    <t>238 / 0 / 0 / 153</t>
  </si>
  <si>
    <t>ZAÑARTU / DOCTOR GUILLERMO MANN</t>
  </si>
  <si>
    <t>1370 / 1305-1401</t>
  </si>
  <si>
    <t>001/002/003/009/010/011/012/013</t>
  </si>
  <si>
    <t>424 / 5 / 0 / 379</t>
  </si>
  <si>
    <t>EUROCORP DOS S.A.</t>
  </si>
  <si>
    <t>IRARRAZAVAL / OBISPO ORREGO</t>
  </si>
  <si>
    <t>1161-1173-1181 / 38-42-52-62-64</t>
  </si>
  <si>
    <t>238</t>
  </si>
  <si>
    <t>CHRISTIAN ALEXANDER CANCINO DEL CASTILLO</t>
  </si>
  <si>
    <t>NICOLAS ADOLFO MOYANO RETAMAL</t>
  </si>
  <si>
    <t>1575 LC 1</t>
  </si>
  <si>
    <t>BANCO INTERNACIONAL S.A.</t>
  </si>
  <si>
    <t>POM 114</t>
  </si>
  <si>
    <t>EQUIP. EDUCACION - SALA CUNA - JARDIN INFANTIL</t>
  </si>
  <si>
    <t>MARIA VERONICA PEREZ RIVAS</t>
  </si>
  <si>
    <t>NELSON ALBAYAY GAJARDO</t>
  </si>
  <si>
    <t>RENATO ECHIBURU MORTHEIRU</t>
  </si>
  <si>
    <t>MARIA CECILIA SEPULVEDA SUAREZ</t>
  </si>
  <si>
    <t>PE 73</t>
  </si>
  <si>
    <t>MP 25</t>
  </si>
  <si>
    <t>RF 85</t>
  </si>
  <si>
    <t>OSVALDO GONZALEZ VALLE TOLEDO</t>
  </si>
  <si>
    <t>CLAUDIA LORENA VILLALOBOS SILVA</t>
  </si>
  <si>
    <t>CIERRO PERIMETRAL</t>
  </si>
  <si>
    <t>SOCIEDAD SINTEC OMPORTADORA DE EQUIPOS DENTALES LTDA.</t>
  </si>
  <si>
    <t>HECTOR MUÑOZ RIVERA</t>
  </si>
  <si>
    <t>ALCALDE EDUARDO CASTILLO VELASCO</t>
  </si>
  <si>
    <t>PE 2010</t>
  </si>
  <si>
    <t>MP 15523</t>
  </si>
  <si>
    <t>RF /N</t>
  </si>
  <si>
    <t>PAMP 356</t>
  </si>
  <si>
    <t xml:space="preserve">RF 166 </t>
  </si>
  <si>
    <t>VERONICA DEL ROSARIO PAREDES GARCIA</t>
  </si>
  <si>
    <t>CHRISTIAN FIERRO CORRAL</t>
  </si>
  <si>
    <t>3097-C</t>
  </si>
  <si>
    <t>PE 23480</t>
  </si>
  <si>
    <t>024/025/026 - 002</t>
  </si>
  <si>
    <t>3037 / 3091</t>
  </si>
  <si>
    <t>INMOBILIARIA IRARRAZAVAL II SPA</t>
  </si>
  <si>
    <t>35-35-35-35-35-28-17-17-17-16-15</t>
  </si>
  <si>
    <t>2786 / 15 / 0 / 1875</t>
  </si>
  <si>
    <t>1460-1470-1474-1480A</t>
  </si>
  <si>
    <t>027/028</t>
  </si>
  <si>
    <t>264 / 9 / 0 / 180</t>
  </si>
  <si>
    <t>ECHEVERRIA IZQUIERDO INMOBILIARIA E INVERSIONES S.A.</t>
  </si>
  <si>
    <t>2362-2368-2370-2384</t>
  </si>
  <si>
    <t>PE 80</t>
  </si>
  <si>
    <t>ANAMARIA LORETTO SCHIAFFION PAEZ</t>
  </si>
  <si>
    <t>PEDRO FELIPE SOFFIA SANCHEZ</t>
  </si>
  <si>
    <t>ELIECER PARADA</t>
  </si>
  <si>
    <t>KAREN PRADENAS CANALES</t>
  </si>
  <si>
    <t>HERNANDO DE AGUIRRE</t>
  </si>
  <si>
    <t>PE 24640</t>
  </si>
  <si>
    <t>099</t>
  </si>
  <si>
    <t>SERGIO SEPULVEDA KLOSS</t>
  </si>
  <si>
    <t>CARLOS EDUARDO CANALES FERRER</t>
  </si>
  <si>
    <t>JOSE ANIBAL CANALES FERRER</t>
  </si>
  <si>
    <t>ROSITA RENARD</t>
  </si>
  <si>
    <t>034</t>
  </si>
  <si>
    <t>EQUIP. COMERCIAL - FUENTE DE SODA - BAR</t>
  </si>
  <si>
    <t>SILVIA DEL VILLAR MUÑOZ</t>
  </si>
  <si>
    <t>RICARDO JILBERTO RAMIREZ</t>
  </si>
  <si>
    <t>JUAN ENRIQUE CONCHA</t>
  </si>
  <si>
    <t>002/006</t>
  </si>
  <si>
    <t>CENCOSUD SHOPPING S.A.</t>
  </si>
  <si>
    <t>CAMILA GONZALEZ MALEBRAN</t>
  </si>
  <si>
    <t xml:space="preserve">JOSE PEDRO ALESSANDRI </t>
  </si>
  <si>
    <t>1132 LC 4533-4535</t>
  </si>
  <si>
    <t>EQUIP. COMERCIAL - FUENTE DE SODA</t>
  </si>
  <si>
    <t>MARCEL GUSTAVO MENDES BONNEMAISON</t>
  </si>
  <si>
    <t>MARIA CATALINA YURISIC ALVARADO</t>
  </si>
  <si>
    <t>PE 19511</t>
  </si>
  <si>
    <t>REG 19-07-49</t>
  </si>
  <si>
    <t>POM 39426</t>
  </si>
  <si>
    <t>RF 89</t>
  </si>
  <si>
    <t>REG 56</t>
  </si>
  <si>
    <t>60-3-04</t>
  </si>
  <si>
    <t>42 DEPTOS - 3 ESTAC - 6 BOD - 27 ESTAC+BOD</t>
  </si>
  <si>
    <t>INMOBILIARIA PLAZA BREMEN SPA</t>
  </si>
  <si>
    <t>76,503,796-4</t>
  </si>
  <si>
    <t>16 DEPTOS - 3 ESTAC - 8 BOD - 2 LOCALES</t>
  </si>
  <si>
    <t>EMPRESA DECORADORA NACIONAL S.A.</t>
  </si>
  <si>
    <t>96,763,570-7</t>
  </si>
  <si>
    <t>185</t>
  </si>
  <si>
    <t>018/019/020/021/022/023/024/031/032/033</t>
  </si>
  <si>
    <t>INMOBILIARIA LOS TALAVERAS S.A.</t>
  </si>
  <si>
    <t>76,502,103-0</t>
  </si>
  <si>
    <t>142</t>
  </si>
  <si>
    <t>028</t>
  </si>
  <si>
    <t>EQUIP. COMERCIAL - ESTACION DE SERVICIO</t>
  </si>
  <si>
    <t>COMPAÑÍA DE PETROLEOS DE CHILE COPEC S.A.</t>
  </si>
  <si>
    <t>99,520,000-7</t>
  </si>
  <si>
    <t>291</t>
  </si>
  <si>
    <t>HECTOR FERNANDO LEYTON COVACIC</t>
  </si>
  <si>
    <t>5,256,557-K</t>
  </si>
  <si>
    <t>71407</t>
  </si>
  <si>
    <t>067</t>
  </si>
  <si>
    <t>DIEZ DE JULIO</t>
  </si>
  <si>
    <t>BENJAMIN ZAMORA ORTIZ / MARIA DEL CARMEN AREDIA SACHEZ MESTRES</t>
  </si>
  <si>
    <t>5,036,914-5</t>
  </si>
  <si>
    <t>38</t>
  </si>
  <si>
    <t>295 AL 947</t>
  </si>
  <si>
    <t>2401 LC 19</t>
  </si>
  <si>
    <t>EQUIP. COMERCIAL - GIMNASIO</t>
  </si>
  <si>
    <t>PRINCIPAL COMPAÑÍA DE SEGUROS DE VIDA S.A.</t>
  </si>
  <si>
    <t>96,588,080-1</t>
  </si>
  <si>
    <t>171</t>
  </si>
  <si>
    <t>259</t>
  </si>
  <si>
    <t>LOS TRES ANTONIOS</t>
  </si>
  <si>
    <t>76,734,003-6</t>
  </si>
  <si>
    <t>ARRENDAMIENTO ALTO ALESSANDRI TRES</t>
  </si>
  <si>
    <t>76,769,104-1</t>
  </si>
  <si>
    <t>337</t>
  </si>
  <si>
    <t>LOS VELEROS</t>
  </si>
  <si>
    <t>FRANKLIN MAURICIO AGUILERA GONZALEZ</t>
  </si>
  <si>
    <t>13,371,423-5</t>
  </si>
  <si>
    <t>62</t>
  </si>
  <si>
    <t>057/122 AL 127/202 AL 206</t>
  </si>
  <si>
    <t>LA COLMENA II SPA</t>
  </si>
  <si>
    <t>76,308,215-6</t>
  </si>
  <si>
    <t>72</t>
  </si>
  <si>
    <t>GENERAL BUSTAMANTE</t>
  </si>
  <si>
    <t>29,191,65</t>
  </si>
  <si>
    <t>002/003/016/017/018</t>
  </si>
  <si>
    <t>INMOBILIARIA MPC SIMON BOLIVAR SPA</t>
  </si>
  <si>
    <t>76,817,984-0</t>
  </si>
  <si>
    <t>351</t>
  </si>
  <si>
    <t>76,479,661-6</t>
  </si>
  <si>
    <t>GENERAL BOONEN RIVERA</t>
  </si>
  <si>
    <t>JORGE ANTONIO ABUSLEME SUEZ</t>
  </si>
  <si>
    <t>ANDRES MOLINA EGAÑA</t>
  </si>
  <si>
    <t>3965 LC 7</t>
  </si>
  <si>
    <t>PE 35855</t>
  </si>
  <si>
    <t>MARIA CRISTINA CASTILLO ACHURRA</t>
  </si>
  <si>
    <t>MIGUEL ANGEL MELLADO LASTRA</t>
  </si>
  <si>
    <t>PE 55545</t>
  </si>
  <si>
    <t>METLIFE CHILE SEGUROS DE VIDA S.A.</t>
  </si>
  <si>
    <t>CAROLINA SELUME AGUIRRE</t>
  </si>
  <si>
    <t>2264 LC 4</t>
  </si>
  <si>
    <t>PE 375</t>
  </si>
  <si>
    <t>MP 111</t>
  </si>
  <si>
    <t>MP 314</t>
  </si>
  <si>
    <t>RF 106</t>
  </si>
  <si>
    <t>005/006/007/008/009/010</t>
  </si>
  <si>
    <t>LOS ALERCES / PEDRO DE VALDIVIA</t>
  </si>
  <si>
    <t>2443-2485-2487-2495 / 5209-5223</t>
  </si>
  <si>
    <t>002/003</t>
  </si>
  <si>
    <t>17-17-18-18</t>
  </si>
  <si>
    <t>778 / 9 / 0 / 331</t>
  </si>
  <si>
    <t>213 / 0 / 0 / 184</t>
  </si>
  <si>
    <t>INMOBILIARIA ESQUEMA SPA</t>
  </si>
  <si>
    <t>ALEJANDRA APPARCEL CORREA</t>
  </si>
  <si>
    <t>1445-1501 LT B-C</t>
  </si>
  <si>
    <t>PE 43</t>
  </si>
  <si>
    <t>276 / 0 / 0 / 324</t>
  </si>
  <si>
    <t>1330-1370</t>
  </si>
  <si>
    <t>621 / 0 / 0 / 497</t>
  </si>
  <si>
    <t>INMOBILIARIA RODRIGO DE ARAYA SPA</t>
  </si>
  <si>
    <t>FRANCISCO DE PAULA TAFORO</t>
  </si>
  <si>
    <t>013/014/015/016/028</t>
  </si>
  <si>
    <t>118 / 0 / 0  / 139</t>
  </si>
  <si>
    <t>INMOBILIARIA ACTUAL PEDRO DE VALDIVIA S.A.</t>
  </si>
  <si>
    <t>PABLO GELLONA VIAL</t>
  </si>
  <si>
    <t>PEDRO DE VALDIVIA / SUCRE</t>
  </si>
  <si>
    <t>2793-2815-2831-2847 / 2460</t>
  </si>
  <si>
    <t>PE 3</t>
  </si>
  <si>
    <t>001/006</t>
  </si>
  <si>
    <t>109 / 5 / 0 / 101</t>
  </si>
  <si>
    <t>INVERSIONES INGENIEROS TRECE SPA</t>
  </si>
  <si>
    <t>MANUEL MONTT / EL OIDOR</t>
  </si>
  <si>
    <t>2648 / 1825</t>
  </si>
  <si>
    <t>PE 174</t>
  </si>
  <si>
    <t>035/036</t>
  </si>
  <si>
    <t>0 / 2 / 0 / 0</t>
  </si>
  <si>
    <t>INVERSIONES MEDITERRANEO III SPA</t>
  </si>
  <si>
    <t>SALVADOR</t>
  </si>
  <si>
    <t>1822 LC 3-4</t>
  </si>
  <si>
    <t>PE 123</t>
  </si>
  <si>
    <t>MP 212</t>
  </si>
  <si>
    <t>RP 152</t>
  </si>
  <si>
    <t>RP 51</t>
  </si>
  <si>
    <t>RP 76</t>
  </si>
  <si>
    <t>PATRICIO PORFLITT BECERRA</t>
  </si>
  <si>
    <t>PE 2629</t>
  </si>
  <si>
    <t>299 / 0 / 0 / 199</t>
  </si>
  <si>
    <t>CHRISTIAN ANDRES MIRANDA CASTILLO</t>
  </si>
  <si>
    <t>VICTOR FERNANDEZ GOMEZ</t>
  </si>
  <si>
    <t>PE 55493</t>
  </si>
  <si>
    <t>MARIA DEL CARMEN FERRADA BOBADILLA</t>
  </si>
  <si>
    <t>MICHAEL ALEGRIA GOMEZ</t>
  </si>
  <si>
    <t>SARGENTO LUIS NAVARRETE</t>
  </si>
  <si>
    <t>REG 30</t>
  </si>
  <si>
    <t>POM 172</t>
  </si>
  <si>
    <t>RF 160</t>
  </si>
  <si>
    <t>048/049/050/051</t>
  </si>
  <si>
    <t>125 / 0 / 0 / 106</t>
  </si>
  <si>
    <t>INMOBILIARIA NUCLEO ALMEYDA S.A.</t>
  </si>
  <si>
    <t>MIGUEL ALEMPARTE LYON</t>
  </si>
  <si>
    <t>2520-2530-2544-2560</t>
  </si>
  <si>
    <t>PE 181</t>
  </si>
  <si>
    <t>BAÑO DISCAPACITADOS - RUTA ACCESIBLE</t>
  </si>
  <si>
    <t>MARCELA IGNACIA BERRIOS ZEGERS</t>
  </si>
  <si>
    <t>CLAUDIO PATRICIO GARCIA ACHURRA</t>
  </si>
  <si>
    <t>PE 13637</t>
  </si>
  <si>
    <t>POM 98</t>
  </si>
  <si>
    <t>RF 138</t>
  </si>
  <si>
    <t>JAIME ANTONIO UBILLA ZUÑIGA</t>
  </si>
  <si>
    <t>OSCAR RODRIGO REYES BRAVO</t>
  </si>
  <si>
    <t>BANCO DE CHILE</t>
  </si>
  <si>
    <t>ERMITA ALICIA SAN MARTIN HERRERA</t>
  </si>
  <si>
    <t>JONATAN ANDRES SOTO ARRIAGADA</t>
  </si>
  <si>
    <t>3247-F (I)</t>
  </si>
  <si>
    <t>PE 39</t>
  </si>
  <si>
    <t>RF 54</t>
  </si>
  <si>
    <t>100 / 0 / 0 / 67</t>
  </si>
  <si>
    <t>INMOBILIARIA LEBEN SAN EUGENIO SPA</t>
  </si>
  <si>
    <t>GONZALO VELASCO DONOSO</t>
  </si>
  <si>
    <t>070</t>
  </si>
  <si>
    <t>SOCIEDAD COMERCIAL PERRIER LTDA.</t>
  </si>
  <si>
    <t xml:space="preserve">ALEJANDRO SOTO NEISSER </t>
  </si>
  <si>
    <t>PE 35976</t>
  </si>
  <si>
    <t>PAMP 54291</t>
  </si>
  <si>
    <t>RF 72</t>
  </si>
  <si>
    <t>021/022/041/042/043/044/045/046/047</t>
  </si>
  <si>
    <t>PEDRO SOFFIA SANCHEZ</t>
  </si>
  <si>
    <t>VASCO DE GAMA / EXEQUIEL FIGUEROA</t>
  </si>
  <si>
    <t>5468-5488-5498-5504-5526-5540-5570 / 773-777</t>
  </si>
  <si>
    <t>EQUIP. COMERCIAL - VETERINARIA</t>
  </si>
  <si>
    <t>RENTAS PATIO II SPA</t>
  </si>
  <si>
    <t>DANIEL VENABLES BRITO</t>
  </si>
  <si>
    <t>TOBALABA (ELIECER PARADA)</t>
  </si>
  <si>
    <t>4507 (2457)</t>
  </si>
  <si>
    <t>PE 17</t>
  </si>
  <si>
    <t>2222 LC 2</t>
  </si>
  <si>
    <t>CENTRO COMERCIALES ARAUCO EXPRESS S.A.</t>
  </si>
  <si>
    <t>76,187,012-2</t>
  </si>
  <si>
    <t>107</t>
  </si>
  <si>
    <t>428</t>
  </si>
  <si>
    <t>1644 DP 117</t>
  </si>
  <si>
    <t>DANILO GARCIA MEDRANO</t>
  </si>
  <si>
    <t>13,458,642-7</t>
  </si>
  <si>
    <t>53</t>
  </si>
  <si>
    <t>81,795,100-7</t>
  </si>
  <si>
    <t>48</t>
  </si>
  <si>
    <t>4276-B</t>
  </si>
  <si>
    <t>5,715,853-0</t>
  </si>
  <si>
    <t>ALBERTO RODRIGUEZ SAZO</t>
  </si>
  <si>
    <t>90</t>
  </si>
  <si>
    <t>7,294,897-1</t>
  </si>
  <si>
    <t>59</t>
  </si>
  <si>
    <t>JUAN MANUEL VALLE COVARRUBIAS</t>
  </si>
  <si>
    <t>5,990,391-8</t>
  </si>
  <si>
    <t>8</t>
  </si>
  <si>
    <t>INMOBILIARIA E INVERSIONES  INVERSA S.A.</t>
  </si>
  <si>
    <t>75</t>
  </si>
  <si>
    <t>022/051/052</t>
  </si>
  <si>
    <t>EQUIP. SERVICIOS - TALLER DE SERVICIO AUTOMOTRIZ</t>
  </si>
  <si>
    <t>79,654,960-7</t>
  </si>
  <si>
    <t>16</t>
  </si>
  <si>
    <t>INMOBILIARIA ISF - XIX S.A.</t>
  </si>
  <si>
    <t>76,418,787-3</t>
  </si>
  <si>
    <t>017/018/019/020</t>
  </si>
  <si>
    <t>76,598,693-1</t>
  </si>
  <si>
    <t>13</t>
  </si>
  <si>
    <t>97,004,000-5</t>
  </si>
  <si>
    <t>183</t>
  </si>
  <si>
    <t>76,347,750-9</t>
  </si>
  <si>
    <t>040/041/042/043/044/121/122</t>
  </si>
  <si>
    <t>INMOBILIARIA SUCRE CHILE ESPAÑA SPA</t>
  </si>
  <si>
    <t>76,582,873-2</t>
  </si>
  <si>
    <t>242</t>
  </si>
  <si>
    <t>7</t>
  </si>
  <si>
    <t>ANA MARIA LORETTO SCHIAFFINO FAEZ</t>
  </si>
  <si>
    <t>7,220,628-2</t>
  </si>
  <si>
    <t>EQUIP. SERVICIOS - OFICINAS - LOCAL</t>
  </si>
  <si>
    <t>97,011,000-3</t>
  </si>
  <si>
    <t>114</t>
  </si>
  <si>
    <t>025/102 AL 112</t>
  </si>
  <si>
    <t>VIVIENDA - EQUIP. COMERCIAL</t>
  </si>
  <si>
    <t>200 / 1 / 0 / 94</t>
  </si>
  <si>
    <t>INMOBILIARIA SANTIAGO PONIENTE DOS S.A.</t>
  </si>
  <si>
    <t>ALESSANDRO OPPICI ESCUTTI</t>
  </si>
  <si>
    <t>199 A-C-D-E-F-G-H-J-K-L - 213 - 154</t>
  </si>
  <si>
    <t>1 AÑO</t>
  </si>
  <si>
    <t>59 DEPTOS - 59 ESTAC - 2 ESTAC+ESTAC - 59 BOD</t>
  </si>
  <si>
    <t>POLICIA DE INVESTIGACIONES DE CHILE</t>
  </si>
  <si>
    <t>60,506,000-5</t>
  </si>
  <si>
    <t>SARGENTO CANDELARIA</t>
  </si>
  <si>
    <t>6617-002</t>
  </si>
  <si>
    <t>SUBDIVISION</t>
  </si>
  <si>
    <t>INMOBILIARIA RIO PUELO</t>
  </si>
  <si>
    <t>76,152,197-7</t>
  </si>
  <si>
    <t>552-008</t>
  </si>
  <si>
    <t>552-009</t>
  </si>
  <si>
    <t>552-007</t>
  </si>
  <si>
    <t>032</t>
  </si>
  <si>
    <t>EQUIP. EDUCACION - JARDIN INFANTIL - SALA CUNA</t>
  </si>
  <si>
    <t>MINISTERIO DE BIENES NACIONALES</t>
  </si>
  <si>
    <t>MARIA TERESA GUZMAN</t>
  </si>
  <si>
    <t>LO ENCALADA</t>
  </si>
  <si>
    <t>WALMART CHILE S.A.</t>
  </si>
  <si>
    <t>AMANDA PEREZ-FELIU</t>
  </si>
  <si>
    <t>245-285</t>
  </si>
  <si>
    <t>RF 159</t>
  </si>
  <si>
    <t>147</t>
  </si>
  <si>
    <t>LEON URAZO TRUJILLO</t>
  </si>
  <si>
    <t>MARIO ANTONIO ORAS ESPINOZA</t>
  </si>
  <si>
    <t>EQUIP. SALUD - CLINICA ODONTOLOGICA</t>
  </si>
  <si>
    <t>BICE VIDA COMPAÑÍA DE SEGUROS S.A.</t>
  </si>
  <si>
    <t>NICOLAS MAINO GAETE</t>
  </si>
  <si>
    <t>1701 LC 4</t>
  </si>
  <si>
    <t>MP 49</t>
  </si>
  <si>
    <t>RF 188</t>
  </si>
  <si>
    <t>BERENICE SUSANA CORVALAN VILINA / MILENA VILINA ANSIETA</t>
  </si>
  <si>
    <t>DAVID GUZMAN ACUÑA</t>
  </si>
  <si>
    <t>JUSTO UGARTE</t>
  </si>
  <si>
    <t>1</t>
  </si>
  <si>
    <t>HEIDI EHRENBERG PINCHEIRA</t>
  </si>
  <si>
    <t>DANIELA GAMBOA ACHO</t>
  </si>
  <si>
    <t>PROFESOR JUAN GOMEZ MILLAS</t>
  </si>
  <si>
    <t>PAMP 55633</t>
  </si>
  <si>
    <t>035</t>
  </si>
  <si>
    <t>RAUL PACHECO ARAVENA</t>
  </si>
  <si>
    <t>2928 LC 9-B</t>
  </si>
  <si>
    <t xml:space="preserve">PE 33 </t>
  </si>
  <si>
    <t>MP 107</t>
  </si>
  <si>
    <t>RF 143</t>
  </si>
  <si>
    <t>SERVICIOS Y REPRESENTACIONES RIO PUELO S.A.</t>
  </si>
  <si>
    <t>JONATHAN GABRIEL GOMEZ PEREZ</t>
  </si>
  <si>
    <t>2559 LC 3</t>
  </si>
  <si>
    <t>PE 132</t>
  </si>
  <si>
    <t>MP 318</t>
  </si>
  <si>
    <t>RF 52</t>
  </si>
  <si>
    <t>62 AL 91 COP</t>
  </si>
  <si>
    <t>JUAN CARLOS SILLANO DOMENICINI Y OTROS</t>
  </si>
  <si>
    <t>CARLOS PEREZ BALLESTEROS</t>
  </si>
  <si>
    <t>3478-2490</t>
  </si>
  <si>
    <t>DAVID RUSSO CASSORLA</t>
  </si>
  <si>
    <t>JAIME ANDRES PASCUAL MANCHEGO</t>
  </si>
  <si>
    <t>033</t>
  </si>
  <si>
    <t>SISTEMAS INTEGRADOS DE COMP. Y TELECOMUNICACIONES S.A.</t>
  </si>
  <si>
    <t>CRISTIAN MARCELO OLMEDO CAMPOS</t>
  </si>
  <si>
    <t>BROWN SUR</t>
  </si>
  <si>
    <t>009/010/016/017/018/019</t>
  </si>
  <si>
    <t>58 / 0 / 6 / 61</t>
  </si>
  <si>
    <t>5339-5395 / 1668-1680 / 5384-5396</t>
  </si>
  <si>
    <t>DIEGO DE ALMAGRO / ROMEO SALINAS / BEETHOVEN</t>
  </si>
  <si>
    <t>JUAN PABLO BAERISWYL REED</t>
  </si>
  <si>
    <t>016</t>
  </si>
  <si>
    <t>EQUIP. SERVICIOS - PROFESIONALES</t>
  </si>
  <si>
    <t>MELISSA DAMBROSKI / LEONARDO BUSTAMANET VALDES</t>
  </si>
  <si>
    <t>HECTOR ANDREU CUELLO</t>
  </si>
  <si>
    <t>JULIO ZEGERS</t>
  </si>
  <si>
    <t>PE 53795</t>
  </si>
  <si>
    <t>495 /4 / 4 / 169</t>
  </si>
  <si>
    <t>INMOBILIARIA INDUMOTORA S.A.</t>
  </si>
  <si>
    <t>CRISTIAN FERNANDEZ EYZAGUIRRE / CLAUDIO BALADRON ZANETTI</t>
  </si>
  <si>
    <t>VICUÑA MACKENNA</t>
  </si>
  <si>
    <t>PE PE 211</t>
  </si>
  <si>
    <t>EQUIP. COMERCIAL - LOCAL COMERCIAL - FUENTE DE SODA</t>
  </si>
  <si>
    <t>CARLOS BETANZO TAPIA</t>
  </si>
  <si>
    <t>JAVIER DINAMARCA OSSA</t>
  </si>
  <si>
    <t>REPUBLICA DE ISRAEL</t>
  </si>
  <si>
    <t>REG 206</t>
  </si>
  <si>
    <t>129 / 0 / 0 / 92</t>
  </si>
  <si>
    <t>INMOBILIARIA MPC WILLIAMS REBOLLEDO SPA</t>
  </si>
  <si>
    <t>ANDRES KRAUSHAAR HEYERMANN / MARELLA RUSSO VALDES</t>
  </si>
  <si>
    <t>WILLIAMS REBOLLEDO / ZAÑARTU</t>
  </si>
  <si>
    <t>1925-1931 / 1179</t>
  </si>
  <si>
    <t>002/003/004/005</t>
  </si>
  <si>
    <t>66 / 0 / 0 / 70</t>
  </si>
  <si>
    <t>INMOBILIARIA MARCHANT PEREIRA DOS LTDA.</t>
  </si>
  <si>
    <t>FABIO CRUZ VIAL</t>
  </si>
  <si>
    <t>2605-2615-2621-2629-2665</t>
  </si>
  <si>
    <t>109</t>
  </si>
  <si>
    <t>MIGUEL ANGEL BERRIOS ORREGO</t>
  </si>
  <si>
    <t>CARLOS HADJEZ BERRIOS</t>
  </si>
  <si>
    <t>ARTURO MEDINA</t>
  </si>
  <si>
    <t>PE 49979</t>
  </si>
  <si>
    <t>MICHAEL KURASZ Y CIA. LTDA.</t>
  </si>
  <si>
    <t>ALVARO SCHWEMBER AUGIER ( FERNANDO GARCIA-HUIDOBRO VERGARA</t>
  </si>
  <si>
    <t>2331-2375</t>
  </si>
  <si>
    <t>PE 273</t>
  </si>
  <si>
    <t>EQUIP. EDUCACION - COLEGIO</t>
  </si>
  <si>
    <t>INMOBILIARIA COLEGIO SUIZO S.A. / COLEGIO SUIZO</t>
  </si>
  <si>
    <t>RODRIGO PUMARINO DE LA MAZA / HEINZ JUNGE WENZEL</t>
  </si>
  <si>
    <t>PE 333</t>
  </si>
  <si>
    <t>EXEQUIEL FERNANDEZ</t>
  </si>
  <si>
    <t>INMOBILIARIA BARRIO NUEVO LTDA.</t>
  </si>
  <si>
    <t>76,618,845-1</t>
  </si>
  <si>
    <t>309</t>
  </si>
  <si>
    <t>133</t>
  </si>
  <si>
    <t>76,818,249-3</t>
  </si>
  <si>
    <t>280</t>
  </si>
  <si>
    <t>LAS DALIAS</t>
  </si>
  <si>
    <t>96,641,860-5</t>
  </si>
  <si>
    <t>EQUIP. COMERCIAL - CAFETERIA - PELUQUERIA</t>
  </si>
  <si>
    <t>INMOBILIARIA CASTAÑO HERMANOS LTDA.</t>
  </si>
  <si>
    <t>76,204,990-2</t>
  </si>
  <si>
    <t>29</t>
  </si>
  <si>
    <t>EQUIP. SERVICIOS - OFICINA</t>
  </si>
  <si>
    <t>LOTHAR CLEMENT DIEHL OLIVA / MARIA INES URQUIETA AHUMADA</t>
  </si>
  <si>
    <t>10,936,222-0 / 9,842,932-8</t>
  </si>
  <si>
    <t>3478-3490</t>
  </si>
  <si>
    <t>PUBLICIDAD ADOSADA (BUILDING WRAP)</t>
  </si>
  <si>
    <t>JUAN CARLOS SILLANO DOMENICHINI Y OTROS</t>
  </si>
  <si>
    <t>6,327,907-2</t>
  </si>
  <si>
    <t>006 AL 10 Y 76 AL 91 COP</t>
  </si>
  <si>
    <t>PUBLICIDAD LUMINOSA Y ADHESIVA</t>
  </si>
  <si>
    <t>CROVETTO ARAVENA SPA</t>
  </si>
  <si>
    <t>77,035,697-0</t>
  </si>
  <si>
    <t>011/013/014/015/016</t>
  </si>
  <si>
    <t>INMOBILIARIA SAN JUAN DE LUZ CINCO LTDA.</t>
  </si>
  <si>
    <t>76,607,153-8</t>
  </si>
  <si>
    <t>312</t>
  </si>
  <si>
    <t>ITATA</t>
  </si>
  <si>
    <t>MICHAEL ARTAL PONCE / CLAUDIA AEDO VELENCIA</t>
  </si>
  <si>
    <t>10,915,218-8 / 10,971,576-K</t>
  </si>
  <si>
    <t>149</t>
  </si>
  <si>
    <t>12,246,587-K</t>
  </si>
  <si>
    <t>86</t>
  </si>
  <si>
    <t xml:space="preserve">NUEVA HANNOVER </t>
  </si>
  <si>
    <t>33 DEPTOS - 29 ESTAC - 22 BOD - 11 ESTAC-BOD</t>
  </si>
  <si>
    <t>213 DEPTOS - 4 LOC - 141 ESTAC - 90 BOD - 52 ESTAC+BOD</t>
  </si>
  <si>
    <t>VIVIENDA - HOGAR DE MENORES SENAME</t>
  </si>
  <si>
    <t>ALFREDO EWING PINOCHET</t>
  </si>
  <si>
    <t>ANDREA VILLARROEL JIMENEZ</t>
  </si>
  <si>
    <t>PE 2207</t>
  </si>
  <si>
    <t>PE 177</t>
  </si>
  <si>
    <t>RF 174</t>
  </si>
  <si>
    <t>POM 17</t>
  </si>
  <si>
    <t>EQUIP. SERVICIOS - PROFESIONALES - PELUQUERIA - SALON DE BELLEZA</t>
  </si>
  <si>
    <t xml:space="preserve">0 / 1 / 0 / 0 </t>
  </si>
  <si>
    <t>MARIA VIRGINA DEIK ABUKALIL / LUCY ANABELLA DEIK ABUKALIL</t>
  </si>
  <si>
    <t>ITALOS SIGALA URRUTIA</t>
  </si>
  <si>
    <t>1989 LC 6</t>
  </si>
  <si>
    <t>PE 19</t>
  </si>
  <si>
    <t>MP 105</t>
  </si>
  <si>
    <t>EQUIP. SERVICIOS - PROFESIONALES - OFICINAS</t>
  </si>
  <si>
    <t>INMOBILIARIA PUENTE LTDA.</t>
  </si>
  <si>
    <t>384-446</t>
  </si>
  <si>
    <t>PE 64</t>
  </si>
  <si>
    <t>001/003/004/005/006/007/086</t>
  </si>
  <si>
    <t>376 / 2 / 2 / 210</t>
  </si>
  <si>
    <t>INMOBILIARIA Y CONSTRUCTORA VALDIVIA LTDA.</t>
  </si>
  <si>
    <t>JOSE DOMINGO CAÑAS / LO ENCALADA</t>
  </si>
  <si>
    <t>435-455 / 341-361-373-389-403</t>
  </si>
  <si>
    <t>PE 272</t>
  </si>
  <si>
    <t>001/002</t>
  </si>
  <si>
    <t>86 / 0 / 0 / 97</t>
  </si>
  <si>
    <t>INMOBILIARIA Y CONSTRUCTORA TRANCURA DOS LTDA.</t>
  </si>
  <si>
    <t>CRISTOBAL CLAVIJO VITA</t>
  </si>
  <si>
    <t>2801-2807</t>
  </si>
  <si>
    <t>PE 74</t>
  </si>
  <si>
    <t>PUBLICIDAD (10 U)</t>
  </si>
  <si>
    <t>INMOBILIARIA ZAÑARTU SPA</t>
  </si>
  <si>
    <t>SEBASTIAN IGNACIO VERGARA VALDES</t>
  </si>
  <si>
    <t>CLAUDIO SABAT OPAZO</t>
  </si>
  <si>
    <t>ENRIQUE SABAT AGUAD</t>
  </si>
  <si>
    <t xml:space="preserve">EMILIA TELLEZ </t>
  </si>
  <si>
    <t>PE 50613-50614</t>
  </si>
  <si>
    <t>EQUIP. COMERCIAL - LOCAL COMERCIAL - CAFETERIA</t>
  </si>
  <si>
    <t>INMOBILIARIA Y CONSTRUCTORA PEDRO DE VALDIVIA 2885 SPA</t>
  </si>
  <si>
    <t>IVANA DIAZ SILVA</t>
  </si>
  <si>
    <t>2885 LC 3</t>
  </si>
  <si>
    <t>PE 342</t>
  </si>
  <si>
    <t>MP 296</t>
  </si>
  <si>
    <t>MP 348</t>
  </si>
  <si>
    <t>RP 79</t>
  </si>
  <si>
    <t>021/0222</t>
  </si>
  <si>
    <t>23 / 0 / 0 / 25</t>
  </si>
  <si>
    <t>INMOBILIARIA TOWN HOUSE TORRES SPA</t>
  </si>
  <si>
    <t>530-540</t>
  </si>
  <si>
    <t>009 AL 017</t>
  </si>
  <si>
    <t>397 / 5 / 0 / 162</t>
  </si>
  <si>
    <t>488-510-518 / 280-304-318-3247-328-346</t>
  </si>
  <si>
    <t>ROMA ARQUITECTURA SPA</t>
  </si>
  <si>
    <t>MARCELA LARRAIN CHAUX</t>
  </si>
  <si>
    <t>PE 27284</t>
  </si>
  <si>
    <t>97 / 0 / 0 / 121</t>
  </si>
  <si>
    <t>ALMAHUE DON CARLOS S.A.</t>
  </si>
  <si>
    <t>RENATO STEWART LETELIER / EUGENIO SIMONETTI TORO / ALVARO ROMERO TAPIA</t>
  </si>
  <si>
    <t>RODOLFO LENZ</t>
  </si>
  <si>
    <t>LEY 21052</t>
  </si>
  <si>
    <t>054</t>
  </si>
  <si>
    <t>EQUIP. EDUCACIONAL - JARDIN INFANTIL</t>
  </si>
  <si>
    <t>JUNTA NACIONAL DE JARDINES INFANTILES JUNJI</t>
  </si>
  <si>
    <t>SEBASTIAN SOLIS ROJAS</t>
  </si>
  <si>
    <t xml:space="preserve">EQUIP. COMERCIAL - LOCAL COMERCIAL </t>
  </si>
  <si>
    <t>SOCIEDAD ARRENDAMIENTOS COMERCIALES SPA</t>
  </si>
  <si>
    <t>RAUL FUENZALIDA GUTIERREZ</t>
  </si>
  <si>
    <t>927 LC 2</t>
  </si>
  <si>
    <t>PE 444</t>
  </si>
  <si>
    <t>MP 328</t>
  </si>
  <si>
    <t>RF 01</t>
  </si>
  <si>
    <t>014/118 AL 158 Y 169 AL 191</t>
  </si>
  <si>
    <t>0</t>
  </si>
  <si>
    <t>COMUNIDAD COPROPIETARIOS EDIFICIO LOS LEONES 2835</t>
  </si>
  <si>
    <t>RODOLFO PALMA JAZME</t>
  </si>
  <si>
    <t>DOCTOR PEDRO LAUTARO FERRER</t>
  </si>
  <si>
    <t>PE 111</t>
  </si>
  <si>
    <t xml:space="preserve">EQUIP. SERVICIOS - PROFESIONALES </t>
  </si>
  <si>
    <t>NICOLE FAURE DE LA BARRA</t>
  </si>
  <si>
    <t>ARIANA DANIELA AGUIRRE ENCINA</t>
  </si>
  <si>
    <t xml:space="preserve">REG </t>
  </si>
  <si>
    <t>SOCIEDAD DE INVERSIONES NORBERT LUI GIL E.I.R.L.</t>
  </si>
  <si>
    <t>NICOLAS PARDO QUIROZ</t>
  </si>
  <si>
    <t>PE 30264</t>
  </si>
  <si>
    <t>RF 94</t>
  </si>
  <si>
    <t>POM 53</t>
  </si>
  <si>
    <t>RF 129</t>
  </si>
  <si>
    <t>EQUIP. COMERCIAL - LOCAL COMERCIALÑ - VENTA DE COMIDA AL PASO</t>
  </si>
  <si>
    <t>KONSTANTINO PATERAKIS ORFANIDIS</t>
  </si>
  <si>
    <t>CARLSO TAMAYO MARAMBIO</t>
  </si>
  <si>
    <t>PE 37358</t>
  </si>
  <si>
    <t xml:space="preserve">RF S/N </t>
  </si>
  <si>
    <t>LEY 20898</t>
  </si>
  <si>
    <t>ERNESTO JESUS MUÑOZ BURGOS</t>
  </si>
  <si>
    <t>VIA 9</t>
  </si>
  <si>
    <t>PUBLICIDAD (09 U)</t>
  </si>
  <si>
    <t>PLAZA EGAÑA SPA</t>
  </si>
  <si>
    <t>001/005/006/007/008</t>
  </si>
  <si>
    <t>21-21-21-21-21-22-22</t>
  </si>
  <si>
    <t>2536 / 18 / 0 / 2205</t>
  </si>
  <si>
    <t>JOSE ASTUDILLO RAMIREZ</t>
  </si>
  <si>
    <t>ZAÑARTU / WILLIAMS REBOLLEDO</t>
  </si>
  <si>
    <t>1049 / 1981-C-D-E-F</t>
  </si>
  <si>
    <t>034/035/036/050/053</t>
  </si>
  <si>
    <t>VIVIENDA - EQUIP. COMERCIAL . LOCALES</t>
  </si>
  <si>
    <t>273 / 21 / 0 / 219</t>
  </si>
  <si>
    <t>IRARRAZAVAL / SEMINARIO</t>
  </si>
  <si>
    <t>280 AL 312 / 775 AL 789</t>
  </si>
  <si>
    <t>041/042/043/044/045</t>
  </si>
  <si>
    <t>INMOBILIARIA ACTUAL DUBLE V S.A.</t>
  </si>
  <si>
    <t>76,754,199-6</t>
  </si>
  <si>
    <t>INMOBILIARIA RIO PUELO S.A.</t>
  </si>
  <si>
    <t>141</t>
  </si>
  <si>
    <t>EQUIP. SERVICIOS - OFICINA - BODEGA</t>
  </si>
  <si>
    <t>ITAU CORPBANCA S.A.</t>
  </si>
  <si>
    <t>97,023,000-9</t>
  </si>
  <si>
    <t>6</t>
  </si>
  <si>
    <t>LOS JAZMINES</t>
  </si>
  <si>
    <t>MANUEL CASTAÑO BERNAIN</t>
  </si>
  <si>
    <t>5,644,766-0</t>
  </si>
  <si>
    <t>322</t>
  </si>
  <si>
    <t>76,433,310-1</t>
  </si>
  <si>
    <t>EQUIP. COMERCIAL - LOCAL - FARMACIA</t>
  </si>
  <si>
    <t>7,899,845-8</t>
  </si>
  <si>
    <t>111</t>
  </si>
  <si>
    <t>001/002/003/005</t>
  </si>
  <si>
    <t>76,548,105-4</t>
  </si>
  <si>
    <t>170</t>
  </si>
  <si>
    <t>334</t>
  </si>
  <si>
    <t xml:space="preserve">EQUIP. COMERCIAL - LOCAL </t>
  </si>
  <si>
    <t>INMOBILIARIA RAPEL SPA.</t>
  </si>
  <si>
    <t>76,204,803-5</t>
  </si>
  <si>
    <t>60</t>
  </si>
  <si>
    <t>CAUPOLICAN</t>
  </si>
  <si>
    <t>SOCIEDAD DE INVERSIONES E INMOBILIARIA ABA SPA</t>
  </si>
  <si>
    <t>79,750,210-3</t>
  </si>
  <si>
    <t>0 / 0 / 0 / 54</t>
  </si>
  <si>
    <t>CONGREGACION CARMELITAS MISIONERAS</t>
  </si>
  <si>
    <t>HORACIO JIMENEZ ESPINOZA</t>
  </si>
  <si>
    <t>ECHEÑIQUE</t>
  </si>
  <si>
    <t>76,754,206-2</t>
  </si>
  <si>
    <t>118 DEPTOS - 111 ESTAC - 92 BOD - 10 ESTAC+BOD</t>
  </si>
  <si>
    <t>INMOBILIARIA TENIENTE MONTT 1980 SPA</t>
  </si>
  <si>
    <t>76,712,550-K</t>
  </si>
  <si>
    <t>59 DEPTOS - 70 ESTAC - 41 BOD - 19 ESTAC+BOD</t>
  </si>
  <si>
    <t>058</t>
  </si>
  <si>
    <t>INMOBILIARIA ISF XIX S.A.</t>
  </si>
  <si>
    <t>63 DEPTOS - 32 ESTAC - 34 BOD - 15 ESTAC+BOD</t>
  </si>
  <si>
    <t>MUJICA</t>
  </si>
  <si>
    <t>0133</t>
  </si>
  <si>
    <t>354 DEPTOS - 225 ESTAC - 232 BOD - 75 ESTAC+BOD</t>
  </si>
  <si>
    <t>138 DEPTOS - 98 ESTAC - 55 BOD - 29 ESTAC+BOD - 6 LOCALES</t>
  </si>
  <si>
    <t>1205-025</t>
  </si>
  <si>
    <t>1205-026</t>
  </si>
  <si>
    <t>SAN EUGENIO / CRESCENTE ERRAZURIZ</t>
  </si>
  <si>
    <t>FLORENCIO GARCIA</t>
  </si>
  <si>
    <t>INMOBILIARIA LA BOTA ITALIA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</si>
</sst>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2" borderId="10" xfId="0" applyFill="1" applyBorder="1" applyAlignment="1">
      <alignment horizontal="center" vertical="center"/>
    </xf>
    <xf numFmtId="14" fontId="0" fillId="42" borderId="10" xfId="0" applyNumberForma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center"/>
    </xf>
    <xf numFmtId="0" fontId="0" fillId="42" borderId="10" xfId="0" applyFill="1" applyBorder="1" applyAlignment="1">
      <alignment horizontal="right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/>
    </xf>
    <xf numFmtId="0" fontId="0" fillId="42" borderId="10" xfId="0" applyFont="1" applyFill="1" applyBorder="1" applyAlignment="1">
      <alignment horizontal="right"/>
    </xf>
    <xf numFmtId="0" fontId="0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 vertical="center"/>
    </xf>
    <xf numFmtId="0" fontId="0" fillId="42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20"/>
  <sheetViews>
    <sheetView tabSelected="1" zoomScalePageLayoutView="0" workbookViewId="0" topLeftCell="A1">
      <pane xSplit="1" ySplit="2" topLeftCell="B1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7" sqref="A177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29.140625" style="17" customWidth="1"/>
    <col min="16" max="16" width="18.57421875" style="129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77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6" customWidth="1"/>
    <col min="41" max="41" width="10.140625" style="156" bestFit="1" customWidth="1"/>
    <col min="42" max="42" width="7.00390625" style="156" bestFit="1" customWidth="1"/>
    <col min="43" max="43" width="10.140625" style="156" bestFit="1" customWidth="1"/>
    <col min="44" max="44" width="13.421875" style="156" bestFit="1" customWidth="1"/>
    <col min="45" max="45" width="10.7109375" style="156" bestFit="1" customWidth="1"/>
    <col min="46" max="48" width="10.140625" style="156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47</v>
      </c>
      <c r="D1" s="95" t="s">
        <v>15</v>
      </c>
      <c r="E1" s="232" t="s">
        <v>3</v>
      </c>
      <c r="F1" s="233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5" t="s">
        <v>5</v>
      </c>
      <c r="U1" s="107" t="s">
        <v>0</v>
      </c>
      <c r="V1" s="135" t="s">
        <v>23</v>
      </c>
      <c r="W1" s="110">
        <v>0.7</v>
      </c>
      <c r="Z1" s="135" t="s">
        <v>34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5" t="s">
        <v>51</v>
      </c>
      <c r="F2" s="184" t="s">
        <v>52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214</v>
      </c>
      <c r="Q2" s="190" t="s">
        <v>29</v>
      </c>
      <c r="R2" s="96"/>
      <c r="S2" s="108"/>
      <c r="T2" s="193" t="s">
        <v>110</v>
      </c>
      <c r="U2" s="109"/>
      <c r="V2" s="136"/>
      <c r="W2" s="111"/>
      <c r="Z2" s="171" t="s">
        <v>35</v>
      </c>
      <c r="AA2" s="172"/>
    </row>
    <row r="3" spans="1:48" s="60" customFormat="1" ht="12.75">
      <c r="A3" s="180">
        <v>1</v>
      </c>
      <c r="B3" s="181" t="s">
        <v>46</v>
      </c>
      <c r="C3" s="181" t="s">
        <v>39</v>
      </c>
      <c r="D3" s="182">
        <v>44200</v>
      </c>
      <c r="E3" s="183">
        <v>6135</v>
      </c>
      <c r="F3" s="140" t="s">
        <v>212</v>
      </c>
      <c r="G3" s="181" t="s">
        <v>100</v>
      </c>
      <c r="H3" s="186">
        <v>11264.52</v>
      </c>
      <c r="I3" s="34"/>
      <c r="J3" s="187">
        <v>1734</v>
      </c>
      <c r="K3" s="34"/>
      <c r="L3" s="187">
        <v>2854412227</v>
      </c>
      <c r="M3" s="187">
        <f>41968488-12590546</f>
        <v>29377942</v>
      </c>
      <c r="N3" s="188" t="s">
        <v>98</v>
      </c>
      <c r="O3" s="181">
        <v>15</v>
      </c>
      <c r="P3" s="189" t="s">
        <v>213</v>
      </c>
      <c r="Q3" s="36">
        <v>0</v>
      </c>
      <c r="R3" s="188" t="s">
        <v>215</v>
      </c>
      <c r="S3" s="191" t="s">
        <v>147</v>
      </c>
      <c r="T3" s="192">
        <v>28</v>
      </c>
      <c r="U3" s="140" t="s">
        <v>216</v>
      </c>
      <c r="V3" s="183" t="s">
        <v>217</v>
      </c>
      <c r="W3" s="34"/>
      <c r="X3" s="34"/>
      <c r="Y3" s="34"/>
      <c r="Z3" s="33"/>
      <c r="AA3" s="42"/>
      <c r="AB3" s="34"/>
      <c r="AC3" s="73"/>
      <c r="AD3" s="34"/>
      <c r="AE3" s="73"/>
      <c r="AF3" s="34"/>
      <c r="AG3" s="34"/>
      <c r="AH3" s="34"/>
      <c r="AI3" s="34"/>
      <c r="AJ3" s="34"/>
      <c r="AK3" s="3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37" ht="12.75">
      <c r="A4" s="76">
        <v>2</v>
      </c>
      <c r="B4" s="28" t="s">
        <v>48</v>
      </c>
      <c r="C4" s="28" t="s">
        <v>40</v>
      </c>
      <c r="D4" s="86">
        <v>44200</v>
      </c>
      <c r="E4" s="29">
        <v>5823</v>
      </c>
      <c r="F4" s="32" t="s">
        <v>114</v>
      </c>
      <c r="G4" s="28"/>
      <c r="H4" s="52">
        <v>0</v>
      </c>
      <c r="I4" s="94"/>
      <c r="J4" s="52">
        <v>3323.37</v>
      </c>
      <c r="K4" s="75"/>
      <c r="L4" s="52">
        <v>2611955</v>
      </c>
      <c r="M4" s="52">
        <v>124186</v>
      </c>
      <c r="N4" s="29" t="s">
        <v>218</v>
      </c>
      <c r="O4" s="51">
        <v>0</v>
      </c>
      <c r="P4" s="126" t="s">
        <v>219</v>
      </c>
      <c r="Q4" s="51">
        <v>0</v>
      </c>
      <c r="R4" s="32" t="s">
        <v>220</v>
      </c>
      <c r="S4" s="32" t="s">
        <v>221</v>
      </c>
      <c r="T4" s="176">
        <v>15</v>
      </c>
      <c r="U4" s="32" t="s">
        <v>222</v>
      </c>
      <c r="V4" s="29">
        <v>2173</v>
      </c>
      <c r="W4" s="93"/>
      <c r="X4" s="8"/>
      <c r="Y4" s="8"/>
      <c r="Z4" s="33" t="s">
        <v>223</v>
      </c>
      <c r="AA4" s="42">
        <v>15273</v>
      </c>
      <c r="AB4" s="34" t="s">
        <v>112</v>
      </c>
      <c r="AC4" s="18">
        <v>30343</v>
      </c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48</v>
      </c>
      <c r="C5" s="40" t="s">
        <v>49</v>
      </c>
      <c r="D5" s="42">
        <v>44200</v>
      </c>
      <c r="E5" s="88">
        <v>1213</v>
      </c>
      <c r="F5" s="31" t="s">
        <v>130</v>
      </c>
      <c r="G5" s="36"/>
      <c r="H5" s="52">
        <v>37.61</v>
      </c>
      <c r="I5" s="34"/>
      <c r="J5" s="72">
        <v>300</v>
      </c>
      <c r="K5" s="34"/>
      <c r="L5" s="50">
        <v>7581222</v>
      </c>
      <c r="M5" s="50">
        <v>100318</v>
      </c>
      <c r="N5" s="31" t="s">
        <v>98</v>
      </c>
      <c r="O5" s="36">
        <v>0</v>
      </c>
      <c r="P5" s="40" t="s">
        <v>224</v>
      </c>
      <c r="Q5" s="55">
        <v>0</v>
      </c>
      <c r="R5" s="62" t="s">
        <v>225</v>
      </c>
      <c r="S5" s="46" t="s">
        <v>226</v>
      </c>
      <c r="T5" s="176">
        <v>10</v>
      </c>
      <c r="U5" s="47" t="s">
        <v>227</v>
      </c>
      <c r="V5" s="33">
        <v>1990</v>
      </c>
      <c r="W5" s="34"/>
      <c r="X5" s="34"/>
      <c r="Y5" s="34"/>
      <c r="Z5" s="33" t="s">
        <v>228</v>
      </c>
      <c r="AA5" s="42">
        <v>12055</v>
      </c>
      <c r="AB5" s="34" t="s">
        <v>229</v>
      </c>
      <c r="AC5" s="73">
        <v>31778</v>
      </c>
      <c r="AD5" s="34"/>
      <c r="AE5" s="34"/>
      <c r="AF5" s="34"/>
      <c r="AG5" s="34"/>
      <c r="AH5" s="34"/>
      <c r="AI5" s="34"/>
      <c r="AJ5" s="34"/>
      <c r="AK5" s="3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</row>
    <row r="6" spans="1:48" s="60" customFormat="1" ht="12.75">
      <c r="A6" s="71">
        <v>4</v>
      </c>
      <c r="B6" s="40" t="s">
        <v>21</v>
      </c>
      <c r="C6" s="36">
        <v>90</v>
      </c>
      <c r="D6" s="42">
        <v>44202</v>
      </c>
      <c r="E6" s="29">
        <v>6432</v>
      </c>
      <c r="F6" s="32" t="s">
        <v>230</v>
      </c>
      <c r="G6" s="36"/>
      <c r="H6" s="52">
        <v>17.3</v>
      </c>
      <c r="I6" s="52"/>
      <c r="J6" s="52">
        <v>71.36</v>
      </c>
      <c r="K6" s="34"/>
      <c r="L6" s="52">
        <v>4304361</v>
      </c>
      <c r="M6" s="52">
        <v>64565</v>
      </c>
      <c r="N6" s="29" t="s">
        <v>98</v>
      </c>
      <c r="O6" s="59">
        <v>0</v>
      </c>
      <c r="P6" s="36" t="s">
        <v>224</v>
      </c>
      <c r="Q6" s="59">
        <v>0</v>
      </c>
      <c r="R6" s="29" t="s">
        <v>231</v>
      </c>
      <c r="S6" s="29" t="s">
        <v>232</v>
      </c>
      <c r="T6" s="176">
        <v>30</v>
      </c>
      <c r="U6" s="29" t="s">
        <v>153</v>
      </c>
      <c r="V6" s="29" t="s">
        <v>233</v>
      </c>
      <c r="W6" s="34"/>
      <c r="X6" s="34"/>
      <c r="Y6" s="34"/>
      <c r="Z6" s="33"/>
      <c r="AA6" s="42"/>
      <c r="AB6" s="34"/>
      <c r="AC6" s="73"/>
      <c r="AD6" s="34"/>
      <c r="AE6" s="73"/>
      <c r="AF6" s="34"/>
      <c r="AG6" s="73"/>
      <c r="AH6" s="34"/>
      <c r="AI6" s="73"/>
      <c r="AJ6" s="34"/>
      <c r="AK6" s="3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</row>
    <row r="7" spans="1:48" s="60" customFormat="1" ht="12.75">
      <c r="A7" s="76">
        <v>5</v>
      </c>
      <c r="B7" s="28" t="s">
        <v>99</v>
      </c>
      <c r="C7" s="40" t="s">
        <v>39</v>
      </c>
      <c r="D7" s="86">
        <v>44202</v>
      </c>
      <c r="E7" s="29">
        <v>2264</v>
      </c>
      <c r="F7" s="32" t="s">
        <v>234</v>
      </c>
      <c r="G7" s="36" t="s">
        <v>100</v>
      </c>
      <c r="H7" s="52">
        <v>9401.31</v>
      </c>
      <c r="I7" s="34"/>
      <c r="J7" s="72">
        <v>2740.88</v>
      </c>
      <c r="K7" s="34"/>
      <c r="L7" s="52">
        <v>534436093</v>
      </c>
      <c r="M7" s="52">
        <v>2902840</v>
      </c>
      <c r="N7" s="34" t="s">
        <v>98</v>
      </c>
      <c r="O7" s="51">
        <v>5</v>
      </c>
      <c r="P7" s="173" t="s">
        <v>235</v>
      </c>
      <c r="Q7" s="51">
        <v>0</v>
      </c>
      <c r="R7" s="33" t="s">
        <v>236</v>
      </c>
      <c r="S7" s="32" t="s">
        <v>237</v>
      </c>
      <c r="T7" s="176">
        <v>2</v>
      </c>
      <c r="U7" s="32" t="s">
        <v>238</v>
      </c>
      <c r="V7" s="29">
        <v>4885</v>
      </c>
      <c r="W7" s="34"/>
      <c r="X7" s="34"/>
      <c r="Y7" s="34"/>
      <c r="Z7" s="33" t="s">
        <v>206</v>
      </c>
      <c r="AA7" s="42">
        <v>42885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</row>
    <row r="8" spans="1:48" s="60" customFormat="1" ht="12.75">
      <c r="A8" s="44">
        <v>6</v>
      </c>
      <c r="B8" s="40" t="s">
        <v>48</v>
      </c>
      <c r="C8" s="30" t="s">
        <v>49</v>
      </c>
      <c r="D8" s="86">
        <v>44202</v>
      </c>
      <c r="E8" s="29">
        <v>6215</v>
      </c>
      <c r="F8" s="32" t="s">
        <v>141</v>
      </c>
      <c r="G8" s="36"/>
      <c r="H8" s="178">
        <v>0</v>
      </c>
      <c r="I8" s="166"/>
      <c r="J8" s="179">
        <v>30471.09</v>
      </c>
      <c r="K8" s="34"/>
      <c r="L8" s="52">
        <v>5697617</v>
      </c>
      <c r="M8" s="52">
        <v>85464</v>
      </c>
      <c r="N8" s="32" t="s">
        <v>174</v>
      </c>
      <c r="O8" s="61">
        <v>0</v>
      </c>
      <c r="P8" s="127" t="s">
        <v>239</v>
      </c>
      <c r="Q8" s="55">
        <v>0</v>
      </c>
      <c r="R8" s="62" t="s">
        <v>133</v>
      </c>
      <c r="S8" s="46" t="s">
        <v>240</v>
      </c>
      <c r="T8" s="176">
        <v>32</v>
      </c>
      <c r="U8" s="47" t="s">
        <v>241</v>
      </c>
      <c r="V8" s="29">
        <v>1400</v>
      </c>
      <c r="W8" s="34"/>
      <c r="X8" s="34"/>
      <c r="Y8" s="34"/>
      <c r="Z8" s="33" t="s">
        <v>242</v>
      </c>
      <c r="AA8" s="42">
        <v>41879</v>
      </c>
      <c r="AB8" s="34" t="s">
        <v>243</v>
      </c>
      <c r="AC8" s="73">
        <v>42046</v>
      </c>
      <c r="AD8" s="34" t="s">
        <v>134</v>
      </c>
      <c r="AE8" s="73">
        <v>42046</v>
      </c>
      <c r="AF8" s="34"/>
      <c r="AG8" s="73"/>
      <c r="AH8" s="34"/>
      <c r="AI8" s="73"/>
      <c r="AJ8" s="34"/>
      <c r="AK8" s="73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</row>
    <row r="9" spans="1:48" s="60" customFormat="1" ht="12.75">
      <c r="A9" s="71">
        <v>7</v>
      </c>
      <c r="B9" s="28" t="s">
        <v>48</v>
      </c>
      <c r="C9" s="40" t="s">
        <v>49</v>
      </c>
      <c r="D9" s="86">
        <v>44202</v>
      </c>
      <c r="E9" s="33">
        <v>5835</v>
      </c>
      <c r="F9" s="32" t="s">
        <v>121</v>
      </c>
      <c r="G9" s="36"/>
      <c r="H9" s="52">
        <v>33.85</v>
      </c>
      <c r="I9" s="52"/>
      <c r="J9" s="52">
        <v>300.36</v>
      </c>
      <c r="K9" s="34"/>
      <c r="L9" s="52">
        <v>8020291</v>
      </c>
      <c r="M9" s="52">
        <v>210866</v>
      </c>
      <c r="N9" s="34" t="s">
        <v>181</v>
      </c>
      <c r="O9" s="59">
        <v>0</v>
      </c>
      <c r="P9" s="126" t="s">
        <v>244</v>
      </c>
      <c r="Q9" s="59">
        <v>0</v>
      </c>
      <c r="R9" s="29" t="s">
        <v>245</v>
      </c>
      <c r="S9" s="29" t="s">
        <v>246</v>
      </c>
      <c r="T9" s="176">
        <v>19</v>
      </c>
      <c r="U9" s="29" t="s">
        <v>164</v>
      </c>
      <c r="V9" s="33">
        <v>1027</v>
      </c>
      <c r="W9" s="34"/>
      <c r="X9" s="34"/>
      <c r="Y9" s="34"/>
      <c r="Z9" s="33"/>
      <c r="AA9" s="42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</row>
    <row r="10" spans="1:48" s="60" customFormat="1" ht="12.75">
      <c r="A10" s="44">
        <v>8</v>
      </c>
      <c r="B10" s="28" t="s">
        <v>46</v>
      </c>
      <c r="C10" s="30" t="s">
        <v>50</v>
      </c>
      <c r="D10" s="42">
        <v>44202</v>
      </c>
      <c r="E10" s="147">
        <v>3383</v>
      </c>
      <c r="F10" s="32" t="s">
        <v>170</v>
      </c>
      <c r="G10" s="36" t="s">
        <v>100</v>
      </c>
      <c r="H10" s="52">
        <v>80436.86</v>
      </c>
      <c r="I10" s="34"/>
      <c r="J10" s="72">
        <v>22750.4</v>
      </c>
      <c r="K10" s="34"/>
      <c r="L10" s="50">
        <v>15314939824</v>
      </c>
      <c r="M10" s="50">
        <f>182859846-54857954</f>
        <v>128001892</v>
      </c>
      <c r="N10" s="29" t="s">
        <v>136</v>
      </c>
      <c r="O10" s="61">
        <v>29</v>
      </c>
      <c r="P10" s="128" t="s">
        <v>247</v>
      </c>
      <c r="Q10" s="55">
        <v>0</v>
      </c>
      <c r="R10" s="62" t="s">
        <v>248</v>
      </c>
      <c r="S10" s="46" t="s">
        <v>146</v>
      </c>
      <c r="T10" s="176">
        <v>36</v>
      </c>
      <c r="U10" s="47" t="s">
        <v>179</v>
      </c>
      <c r="V10" s="29">
        <v>1700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</row>
    <row r="11" spans="1:48" s="60" customFormat="1" ht="12.75">
      <c r="A11" s="44">
        <v>9</v>
      </c>
      <c r="B11" s="28" t="s">
        <v>46</v>
      </c>
      <c r="C11" s="30" t="s">
        <v>39</v>
      </c>
      <c r="D11" s="42">
        <v>44207</v>
      </c>
      <c r="E11" s="147">
        <v>6520</v>
      </c>
      <c r="F11" s="32" t="s">
        <v>249</v>
      </c>
      <c r="G11" s="36" t="s">
        <v>100</v>
      </c>
      <c r="H11" s="52">
        <v>14145.8</v>
      </c>
      <c r="I11" s="34"/>
      <c r="J11" s="72">
        <v>2856</v>
      </c>
      <c r="K11" s="34"/>
      <c r="L11" s="50">
        <v>3602138792</v>
      </c>
      <c r="M11" s="167">
        <f>49979919-14993976</f>
        <v>34985943</v>
      </c>
      <c r="N11" s="29" t="s">
        <v>98</v>
      </c>
      <c r="O11" s="36">
        <v>11</v>
      </c>
      <c r="P11" s="128" t="s">
        <v>250</v>
      </c>
      <c r="Q11" s="55">
        <v>0</v>
      </c>
      <c r="R11" s="62" t="s">
        <v>251</v>
      </c>
      <c r="S11" s="46" t="s">
        <v>132</v>
      </c>
      <c r="T11" s="176">
        <v>37</v>
      </c>
      <c r="U11" s="47" t="s">
        <v>117</v>
      </c>
      <c r="V11" s="33" t="s">
        <v>252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</row>
    <row r="12" spans="1:48" s="60" customFormat="1" ht="12.75">
      <c r="A12" s="44">
        <v>10</v>
      </c>
      <c r="B12" s="28" t="s">
        <v>48</v>
      </c>
      <c r="C12" s="36" t="s">
        <v>49</v>
      </c>
      <c r="D12" s="42">
        <v>44208</v>
      </c>
      <c r="E12" s="141">
        <v>849</v>
      </c>
      <c r="F12" s="32" t="s">
        <v>116</v>
      </c>
      <c r="G12" s="36"/>
      <c r="H12" s="52">
        <v>95.46</v>
      </c>
      <c r="I12" s="52"/>
      <c r="J12" s="52"/>
      <c r="K12" s="34"/>
      <c r="L12" s="50">
        <v>23225843</v>
      </c>
      <c r="M12" s="50">
        <v>411291</v>
      </c>
      <c r="N12" s="29" t="s">
        <v>253</v>
      </c>
      <c r="O12" s="59">
        <v>0</v>
      </c>
      <c r="P12" s="128" t="s">
        <v>224</v>
      </c>
      <c r="Q12" s="55">
        <v>0</v>
      </c>
      <c r="R12" s="62" t="s">
        <v>254</v>
      </c>
      <c r="S12" s="46" t="s">
        <v>255</v>
      </c>
      <c r="T12" s="176">
        <v>4</v>
      </c>
      <c r="U12" s="46" t="s">
        <v>191</v>
      </c>
      <c r="V12" s="33">
        <v>825</v>
      </c>
      <c r="W12" s="34"/>
      <c r="X12" s="34"/>
      <c r="Y12" s="34"/>
      <c r="Z12" s="33" t="s">
        <v>256</v>
      </c>
      <c r="AA12" s="42">
        <v>18878</v>
      </c>
      <c r="AB12" s="34" t="s">
        <v>257</v>
      </c>
      <c r="AC12" s="73">
        <v>42025</v>
      </c>
      <c r="AD12" s="73"/>
      <c r="AE12" s="34"/>
      <c r="AF12" s="73"/>
      <c r="AG12" s="34"/>
      <c r="AH12" s="73"/>
      <c r="AI12" s="34"/>
      <c r="AJ12" s="34"/>
      <c r="AK12" s="3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</row>
    <row r="13" spans="1:48" s="60" customFormat="1" ht="12.75">
      <c r="A13" s="44">
        <v>11</v>
      </c>
      <c r="B13" s="40" t="s">
        <v>46</v>
      </c>
      <c r="C13" s="128" t="s">
        <v>39</v>
      </c>
      <c r="D13" s="42">
        <v>44208</v>
      </c>
      <c r="E13" s="147">
        <v>6235</v>
      </c>
      <c r="F13" s="32" t="s">
        <v>258</v>
      </c>
      <c r="G13" s="36" t="s">
        <v>100</v>
      </c>
      <c r="H13" s="52">
        <v>19527.32</v>
      </c>
      <c r="I13" s="34"/>
      <c r="J13" s="72">
        <v>4217.26</v>
      </c>
      <c r="K13" s="34"/>
      <c r="L13" s="50">
        <v>5098565770</v>
      </c>
      <c r="M13" s="50">
        <f>73543734-22063120</f>
        <v>51480614</v>
      </c>
      <c r="N13" s="29" t="s">
        <v>98</v>
      </c>
      <c r="O13" s="36">
        <v>15</v>
      </c>
      <c r="P13" s="127" t="s">
        <v>259</v>
      </c>
      <c r="Q13" s="55">
        <v>0</v>
      </c>
      <c r="R13" s="62" t="s">
        <v>163</v>
      </c>
      <c r="S13" s="46" t="s">
        <v>260</v>
      </c>
      <c r="T13" s="176">
        <v>28</v>
      </c>
      <c r="U13" s="47" t="s">
        <v>261</v>
      </c>
      <c r="V13" s="33" t="s">
        <v>262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44208</v>
      </c>
      <c r="E14" s="147">
        <v>833</v>
      </c>
      <c r="F14" s="32" t="s">
        <v>139</v>
      </c>
      <c r="G14" s="36"/>
      <c r="H14" s="52">
        <v>0</v>
      </c>
      <c r="I14" s="34"/>
      <c r="J14" s="72"/>
      <c r="K14" s="34"/>
      <c r="L14" s="50">
        <v>24766121</v>
      </c>
      <c r="M14" s="50">
        <v>346113</v>
      </c>
      <c r="N14" s="29" t="s">
        <v>263</v>
      </c>
      <c r="O14" s="36">
        <v>0</v>
      </c>
      <c r="P14" s="127" t="s">
        <v>219</v>
      </c>
      <c r="Q14" s="36">
        <v>0</v>
      </c>
      <c r="R14" s="62" t="s">
        <v>264</v>
      </c>
      <c r="S14" s="46" t="s">
        <v>265</v>
      </c>
      <c r="T14" s="176">
        <v>8</v>
      </c>
      <c r="U14" s="47" t="s">
        <v>168</v>
      </c>
      <c r="V14" s="33">
        <v>2736</v>
      </c>
      <c r="W14" s="34"/>
      <c r="X14" s="34"/>
      <c r="Y14" s="34"/>
      <c r="Z14" s="33" t="s">
        <v>266</v>
      </c>
      <c r="AA14" s="42">
        <v>15298</v>
      </c>
      <c r="AB14" s="34" t="s">
        <v>112</v>
      </c>
      <c r="AC14" s="73">
        <v>33387</v>
      </c>
      <c r="AD14" s="34" t="s">
        <v>267</v>
      </c>
      <c r="AE14" s="73">
        <v>33457</v>
      </c>
      <c r="AF14" s="34" t="s">
        <v>268</v>
      </c>
      <c r="AG14" s="73">
        <v>34050</v>
      </c>
      <c r="AH14" s="34"/>
      <c r="AI14" s="34"/>
      <c r="AJ14" s="34"/>
      <c r="AK14" s="3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60" customFormat="1" ht="12.75">
      <c r="A15" s="15">
        <v>13</v>
      </c>
      <c r="B15" s="28" t="s">
        <v>46</v>
      </c>
      <c r="C15" s="40" t="s">
        <v>39</v>
      </c>
      <c r="D15" s="42">
        <v>44208</v>
      </c>
      <c r="E15" s="125">
        <v>1019</v>
      </c>
      <c r="F15" s="32" t="s">
        <v>137</v>
      </c>
      <c r="G15" s="36"/>
      <c r="H15" s="52">
        <v>86.44</v>
      </c>
      <c r="I15" s="34"/>
      <c r="J15" s="72">
        <v>500</v>
      </c>
      <c r="K15" s="34"/>
      <c r="L15" s="4">
        <v>11011866</v>
      </c>
      <c r="M15" s="4">
        <v>165178</v>
      </c>
      <c r="N15" s="29" t="s">
        <v>138</v>
      </c>
      <c r="O15" s="14">
        <v>2</v>
      </c>
      <c r="P15" s="40" t="s">
        <v>219</v>
      </c>
      <c r="Q15" s="14">
        <v>0</v>
      </c>
      <c r="R15" s="29" t="s">
        <v>269</v>
      </c>
      <c r="S15" s="29" t="s">
        <v>270</v>
      </c>
      <c r="T15" s="176">
        <v>9</v>
      </c>
      <c r="U15" s="29" t="s">
        <v>173</v>
      </c>
      <c r="V15" s="29">
        <v>2003</v>
      </c>
      <c r="W15" s="34"/>
      <c r="X15" s="34"/>
      <c r="Y15" s="34"/>
      <c r="Z15" s="33"/>
      <c r="AA15" s="42"/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60" customFormat="1" ht="12.75">
      <c r="A16" s="15">
        <v>14</v>
      </c>
      <c r="B16" s="28" t="s">
        <v>99</v>
      </c>
      <c r="C16" s="40" t="s">
        <v>39</v>
      </c>
      <c r="D16" s="3">
        <v>44208</v>
      </c>
      <c r="E16" s="125">
        <v>6613</v>
      </c>
      <c r="F16" s="32" t="s">
        <v>271</v>
      </c>
      <c r="G16" s="36" t="s">
        <v>100</v>
      </c>
      <c r="H16" s="52">
        <v>18536.19</v>
      </c>
      <c r="I16" s="34"/>
      <c r="J16" s="72">
        <v>3607.55</v>
      </c>
      <c r="K16" s="34"/>
      <c r="L16" s="4">
        <v>82919045</v>
      </c>
      <c r="M16" s="4">
        <v>467420</v>
      </c>
      <c r="N16" s="29" t="s">
        <v>98</v>
      </c>
      <c r="O16" s="14">
        <v>17</v>
      </c>
      <c r="P16" s="40" t="s">
        <v>272</v>
      </c>
      <c r="Q16" s="14">
        <v>0</v>
      </c>
      <c r="R16" s="29" t="s">
        <v>273</v>
      </c>
      <c r="S16" s="29" t="s">
        <v>274</v>
      </c>
      <c r="T16" s="176">
        <v>37</v>
      </c>
      <c r="U16" s="29" t="s">
        <v>275</v>
      </c>
      <c r="V16" s="29" t="s">
        <v>276</v>
      </c>
      <c r="W16" s="34"/>
      <c r="X16" s="34"/>
      <c r="Y16" s="34"/>
      <c r="Z16" s="33" t="s">
        <v>277</v>
      </c>
      <c r="AA16" s="42">
        <v>43382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s="60" customFormat="1" ht="12.75">
      <c r="A17" s="15">
        <v>15</v>
      </c>
      <c r="B17" s="28" t="s">
        <v>99</v>
      </c>
      <c r="C17" s="30" t="s">
        <v>39</v>
      </c>
      <c r="D17" s="3">
        <v>44210</v>
      </c>
      <c r="E17" s="125">
        <v>6139</v>
      </c>
      <c r="F17" s="32" t="s">
        <v>122</v>
      </c>
      <c r="G17" s="36"/>
      <c r="H17" s="52">
        <v>17577.02</v>
      </c>
      <c r="I17" s="34"/>
      <c r="J17" s="72">
        <v>15616</v>
      </c>
      <c r="K17" s="34"/>
      <c r="L17" s="4">
        <v>424726637</v>
      </c>
      <c r="M17" s="4">
        <f>5620104-1686031</f>
        <v>3934073</v>
      </c>
      <c r="N17" s="29" t="s">
        <v>278</v>
      </c>
      <c r="O17" s="14">
        <v>4</v>
      </c>
      <c r="P17" s="40" t="s">
        <v>244</v>
      </c>
      <c r="Q17" s="14">
        <v>0</v>
      </c>
      <c r="R17" s="29" t="s">
        <v>210</v>
      </c>
      <c r="S17" s="29" t="s">
        <v>279</v>
      </c>
      <c r="T17" s="176">
        <v>28</v>
      </c>
      <c r="U17" s="29" t="s">
        <v>164</v>
      </c>
      <c r="V17" s="29">
        <v>1242</v>
      </c>
      <c r="W17" s="34"/>
      <c r="X17" s="34"/>
      <c r="Y17" s="34"/>
      <c r="Z17" s="33" t="s">
        <v>197</v>
      </c>
      <c r="AA17" s="42">
        <v>35818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48" s="60" customFormat="1" ht="12.75">
      <c r="A18" s="15">
        <v>16</v>
      </c>
      <c r="B18" s="28" t="s">
        <v>48</v>
      </c>
      <c r="C18" s="128" t="s">
        <v>49</v>
      </c>
      <c r="D18" s="41">
        <v>44210</v>
      </c>
      <c r="E18" s="125">
        <v>1205</v>
      </c>
      <c r="F18" s="32" t="s">
        <v>280</v>
      </c>
      <c r="G18" s="36"/>
      <c r="H18" s="52">
        <v>33.92</v>
      </c>
      <c r="I18" s="34"/>
      <c r="J18" s="72">
        <v>1071.8</v>
      </c>
      <c r="K18" s="34"/>
      <c r="L18" s="4">
        <v>272681155</v>
      </c>
      <c r="M18" s="4">
        <f>2757923-827377</f>
        <v>1930546</v>
      </c>
      <c r="N18" s="29" t="s">
        <v>138</v>
      </c>
      <c r="O18" s="14">
        <v>2</v>
      </c>
      <c r="P18" s="40" t="s">
        <v>219</v>
      </c>
      <c r="Q18" s="14">
        <v>0</v>
      </c>
      <c r="R18" s="29" t="s">
        <v>281</v>
      </c>
      <c r="S18" s="29" t="s">
        <v>282</v>
      </c>
      <c r="T18" s="176">
        <v>11</v>
      </c>
      <c r="U18" s="29" t="s">
        <v>143</v>
      </c>
      <c r="V18" s="29">
        <v>1536</v>
      </c>
      <c r="W18" s="34"/>
      <c r="X18" s="34"/>
      <c r="Y18" s="34"/>
      <c r="Z18" s="33" t="s">
        <v>283</v>
      </c>
      <c r="AA18" s="42">
        <v>30317</v>
      </c>
      <c r="AB18" s="34" t="s">
        <v>284</v>
      </c>
      <c r="AC18" s="73">
        <v>31778</v>
      </c>
      <c r="AD18" s="34" t="s">
        <v>169</v>
      </c>
      <c r="AE18" s="73">
        <v>33970</v>
      </c>
      <c r="AF18" s="34" t="s">
        <v>140</v>
      </c>
      <c r="AG18" s="73">
        <v>36161</v>
      </c>
      <c r="AH18" s="34"/>
      <c r="AI18" s="34"/>
      <c r="AJ18" s="34"/>
      <c r="AK18" s="3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</row>
    <row r="19" spans="1:37" ht="12.75">
      <c r="A19" s="13">
        <v>17</v>
      </c>
      <c r="B19" s="40" t="s">
        <v>99</v>
      </c>
      <c r="C19" s="30" t="s">
        <v>39</v>
      </c>
      <c r="D19" s="7">
        <v>44210</v>
      </c>
      <c r="E19" s="141">
        <v>5420</v>
      </c>
      <c r="F19" s="32" t="s">
        <v>182</v>
      </c>
      <c r="G19" s="36" t="s">
        <v>100</v>
      </c>
      <c r="H19" s="52">
        <v>4263.98</v>
      </c>
      <c r="I19" s="8"/>
      <c r="J19" s="10">
        <v>1059</v>
      </c>
      <c r="K19" s="8"/>
      <c r="L19" s="10">
        <v>47267020</v>
      </c>
      <c r="M19" s="10">
        <v>330311</v>
      </c>
      <c r="N19" s="29" t="s">
        <v>98</v>
      </c>
      <c r="O19" s="59">
        <v>5</v>
      </c>
      <c r="P19" s="128" t="s">
        <v>285</v>
      </c>
      <c r="Q19" s="57">
        <v>0</v>
      </c>
      <c r="R19" s="48" t="s">
        <v>286</v>
      </c>
      <c r="S19" s="46" t="s">
        <v>287</v>
      </c>
      <c r="T19" s="176">
        <v>14</v>
      </c>
      <c r="U19" s="47" t="s">
        <v>151</v>
      </c>
      <c r="V19" s="33">
        <v>2045</v>
      </c>
      <c r="W19" s="8"/>
      <c r="X19" s="8"/>
      <c r="Y19" s="8"/>
      <c r="Z19" s="33" t="s">
        <v>288</v>
      </c>
      <c r="AA19" s="7">
        <v>43132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48</v>
      </c>
      <c r="C20" s="30" t="s">
        <v>40</v>
      </c>
      <c r="D20" s="41">
        <v>44211</v>
      </c>
      <c r="E20" s="125">
        <v>6520</v>
      </c>
      <c r="F20" s="32" t="s">
        <v>154</v>
      </c>
      <c r="G20" s="36"/>
      <c r="H20" s="52">
        <v>-16.61</v>
      </c>
      <c r="I20" s="8"/>
      <c r="J20" s="4"/>
      <c r="K20" s="8"/>
      <c r="L20" s="4">
        <v>2246000</v>
      </c>
      <c r="M20" s="4">
        <v>22460</v>
      </c>
      <c r="N20" s="29" t="s">
        <v>98</v>
      </c>
      <c r="O20" s="45">
        <v>0</v>
      </c>
      <c r="P20" s="128" t="s">
        <v>224</v>
      </c>
      <c r="Q20" s="45">
        <v>0</v>
      </c>
      <c r="R20" s="32" t="s">
        <v>289</v>
      </c>
      <c r="S20" s="32" t="s">
        <v>290</v>
      </c>
      <c r="T20" s="176">
        <v>37</v>
      </c>
      <c r="U20" s="32" t="s">
        <v>291</v>
      </c>
      <c r="V20" s="29">
        <v>1829</v>
      </c>
      <c r="W20" s="8"/>
      <c r="X20" s="8"/>
      <c r="Y20" s="8"/>
      <c r="Z20" s="33" t="s">
        <v>292</v>
      </c>
      <c r="AA20" s="7">
        <v>28517</v>
      </c>
      <c r="AB20" s="34" t="s">
        <v>293</v>
      </c>
      <c r="AC20" s="18">
        <v>36798</v>
      </c>
      <c r="AD20" s="34"/>
      <c r="AE20" s="73"/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99</v>
      </c>
      <c r="C21" s="40" t="s">
        <v>39</v>
      </c>
      <c r="D21" s="41">
        <v>44211</v>
      </c>
      <c r="E21" s="29">
        <v>27</v>
      </c>
      <c r="F21" s="32" t="s">
        <v>155</v>
      </c>
      <c r="G21" s="36" t="s">
        <v>100</v>
      </c>
      <c r="H21" s="52">
        <v>5018.6</v>
      </c>
      <c r="I21" s="8"/>
      <c r="J21" s="4">
        <v>958.5</v>
      </c>
      <c r="K21" s="8"/>
      <c r="L21" s="4">
        <v>59728058</v>
      </c>
      <c r="M21" s="4">
        <v>1007224</v>
      </c>
      <c r="N21" s="32" t="s">
        <v>98</v>
      </c>
      <c r="O21" s="45">
        <v>9</v>
      </c>
      <c r="P21" s="40" t="s">
        <v>294</v>
      </c>
      <c r="Q21" s="45">
        <v>0</v>
      </c>
      <c r="R21" s="32" t="s">
        <v>295</v>
      </c>
      <c r="S21" s="32" t="s">
        <v>296</v>
      </c>
      <c r="T21" s="176">
        <v>9</v>
      </c>
      <c r="U21" s="32" t="s">
        <v>135</v>
      </c>
      <c r="V21" s="29">
        <v>2413</v>
      </c>
      <c r="W21" s="8"/>
      <c r="X21" s="8"/>
      <c r="Y21" s="8"/>
      <c r="Z21" s="33" t="s">
        <v>297</v>
      </c>
      <c r="AA21" s="7">
        <v>43815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48</v>
      </c>
      <c r="C22" s="30" t="s">
        <v>40</v>
      </c>
      <c r="D22" s="7">
        <v>44222</v>
      </c>
      <c r="E22" s="29">
        <v>227</v>
      </c>
      <c r="F22" s="32" t="s">
        <v>115</v>
      </c>
      <c r="G22" s="36"/>
      <c r="H22" s="52">
        <v>0</v>
      </c>
      <c r="I22" s="8"/>
      <c r="J22" s="4">
        <v>163</v>
      </c>
      <c r="K22" s="8"/>
      <c r="L22" s="4">
        <v>856800</v>
      </c>
      <c r="M22" s="4">
        <v>107814</v>
      </c>
      <c r="N22" s="29" t="s">
        <v>298</v>
      </c>
      <c r="O22" s="45">
        <v>0</v>
      </c>
      <c r="P22" s="40" t="s">
        <v>244</v>
      </c>
      <c r="Q22" s="45">
        <v>0</v>
      </c>
      <c r="R22" s="32" t="s">
        <v>299</v>
      </c>
      <c r="S22" s="32" t="s">
        <v>300</v>
      </c>
      <c r="T22" s="176">
        <v>9</v>
      </c>
      <c r="U22" s="32" t="s">
        <v>119</v>
      </c>
      <c r="V22" s="29">
        <v>3231</v>
      </c>
      <c r="W22" s="8"/>
      <c r="X22" s="8"/>
      <c r="Y22" s="8"/>
      <c r="Z22" s="33" t="s">
        <v>301</v>
      </c>
      <c r="AA22" s="42">
        <v>19612</v>
      </c>
      <c r="AB22" s="73" t="s">
        <v>302</v>
      </c>
      <c r="AC22" s="73">
        <v>35641</v>
      </c>
      <c r="AD22" s="73" t="s">
        <v>303</v>
      </c>
      <c r="AE22" s="73">
        <v>36006</v>
      </c>
      <c r="AF22" s="18"/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99</v>
      </c>
      <c r="C23" s="36" t="s">
        <v>39</v>
      </c>
      <c r="D23" s="41">
        <v>44222</v>
      </c>
      <c r="E23" s="125">
        <v>950</v>
      </c>
      <c r="F23" s="32" t="s">
        <v>159</v>
      </c>
      <c r="G23" s="36" t="s">
        <v>100</v>
      </c>
      <c r="H23" s="52">
        <v>29191.65</v>
      </c>
      <c r="I23" s="8"/>
      <c r="J23" s="10">
        <v>5494.8</v>
      </c>
      <c r="K23" s="8"/>
      <c r="L23" s="4">
        <v>515652910</v>
      </c>
      <c r="M23" s="4">
        <v>3041723</v>
      </c>
      <c r="N23" s="32" t="s">
        <v>98</v>
      </c>
      <c r="O23" s="14">
        <v>14</v>
      </c>
      <c r="P23" s="40" t="s">
        <v>304</v>
      </c>
      <c r="Q23" s="14">
        <v>0</v>
      </c>
      <c r="R23" s="29" t="s">
        <v>160</v>
      </c>
      <c r="S23" s="29" t="s">
        <v>147</v>
      </c>
      <c r="T23" s="176">
        <v>11</v>
      </c>
      <c r="U23" s="29" t="s">
        <v>161</v>
      </c>
      <c r="V23" s="29" t="s">
        <v>162</v>
      </c>
      <c r="W23" s="8"/>
      <c r="X23" s="8"/>
      <c r="Y23" s="8"/>
      <c r="Z23" s="33" t="s">
        <v>305</v>
      </c>
      <c r="AA23" s="7">
        <v>42461</v>
      </c>
      <c r="AB23" s="34" t="s">
        <v>306</v>
      </c>
      <c r="AC23" s="18">
        <v>43059</v>
      </c>
      <c r="AD23" s="34" t="s">
        <v>307</v>
      </c>
      <c r="AE23" s="18">
        <v>43746</v>
      </c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46</v>
      </c>
      <c r="C24" s="30" t="s">
        <v>50</v>
      </c>
      <c r="D24" s="41">
        <v>44225</v>
      </c>
      <c r="E24" s="125">
        <v>1850</v>
      </c>
      <c r="F24" s="32" t="s">
        <v>118</v>
      </c>
      <c r="G24" s="36"/>
      <c r="H24" s="52">
        <v>293.39</v>
      </c>
      <c r="I24" s="8"/>
      <c r="J24" s="10">
        <v>466.9</v>
      </c>
      <c r="K24" s="8"/>
      <c r="L24" s="4">
        <v>202472317</v>
      </c>
      <c r="M24" s="4">
        <v>2235011</v>
      </c>
      <c r="N24" s="29" t="s">
        <v>98</v>
      </c>
      <c r="O24" s="14">
        <v>2</v>
      </c>
      <c r="P24" s="40" t="s">
        <v>308</v>
      </c>
      <c r="Q24" s="14">
        <v>0</v>
      </c>
      <c r="R24" s="29" t="s">
        <v>309</v>
      </c>
      <c r="S24" s="29" t="s">
        <v>310</v>
      </c>
      <c r="T24" s="176">
        <v>4</v>
      </c>
      <c r="U24" s="29" t="s">
        <v>125</v>
      </c>
      <c r="V24" s="29">
        <v>1609</v>
      </c>
      <c r="W24" s="8"/>
      <c r="X24" s="8"/>
      <c r="Y24" s="8"/>
      <c r="Z24" s="33" t="s">
        <v>311</v>
      </c>
      <c r="AA24" s="7">
        <v>17764</v>
      </c>
      <c r="AB24" s="34" t="s">
        <v>112</v>
      </c>
      <c r="AC24" s="18">
        <v>18001</v>
      </c>
      <c r="AD24" s="34" t="s">
        <v>312</v>
      </c>
      <c r="AE24" s="18">
        <v>26231</v>
      </c>
      <c r="AF24" s="34" t="s">
        <v>313</v>
      </c>
      <c r="AG24" s="18">
        <v>43746</v>
      </c>
      <c r="AH24" s="8"/>
      <c r="AI24" s="8"/>
      <c r="AJ24" s="8"/>
      <c r="AK24" s="8"/>
    </row>
    <row r="25" spans="1:37" ht="12.75">
      <c r="A25" s="15">
        <v>23</v>
      </c>
      <c r="B25" s="28" t="s">
        <v>48</v>
      </c>
      <c r="C25" s="128" t="s">
        <v>49</v>
      </c>
      <c r="D25" s="41">
        <v>44225</v>
      </c>
      <c r="E25" s="125">
        <v>43</v>
      </c>
      <c r="F25" s="32" t="s">
        <v>192</v>
      </c>
      <c r="G25" s="36"/>
      <c r="H25" s="52">
        <v>0</v>
      </c>
      <c r="I25" s="8"/>
      <c r="J25" s="10"/>
      <c r="K25" s="8"/>
      <c r="L25" s="4">
        <v>720000</v>
      </c>
      <c r="M25" s="4">
        <v>7200</v>
      </c>
      <c r="N25" s="32" t="s">
        <v>314</v>
      </c>
      <c r="O25" s="14">
        <v>2</v>
      </c>
      <c r="P25" s="40" t="s">
        <v>315</v>
      </c>
      <c r="Q25" s="14">
        <v>0</v>
      </c>
      <c r="R25" s="29" t="s">
        <v>316</v>
      </c>
      <c r="S25" s="29" t="s">
        <v>317</v>
      </c>
      <c r="T25" s="176">
        <v>7</v>
      </c>
      <c r="U25" s="29" t="s">
        <v>148</v>
      </c>
      <c r="V25" s="29">
        <v>3694</v>
      </c>
      <c r="W25" s="8"/>
      <c r="X25" s="8"/>
      <c r="Y25" s="8"/>
      <c r="Z25" s="33" t="s">
        <v>318</v>
      </c>
      <c r="AA25" s="7">
        <v>15167</v>
      </c>
      <c r="AB25" s="34" t="s">
        <v>112</v>
      </c>
      <c r="AC25" s="18">
        <v>15664</v>
      </c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99</v>
      </c>
      <c r="C26" s="128" t="s">
        <v>39</v>
      </c>
      <c r="D26" s="41">
        <v>44225</v>
      </c>
      <c r="E26" s="125">
        <v>6520</v>
      </c>
      <c r="F26" s="32" t="s">
        <v>201</v>
      </c>
      <c r="G26" s="36"/>
      <c r="H26" s="52">
        <v>9333.12</v>
      </c>
      <c r="I26" s="8"/>
      <c r="J26" s="10">
        <v>2300</v>
      </c>
      <c r="K26" s="8"/>
      <c r="L26" s="4">
        <v>2596974369</v>
      </c>
      <c r="M26" s="4">
        <v>12540357</v>
      </c>
      <c r="N26" s="32" t="s">
        <v>98</v>
      </c>
      <c r="O26" s="14">
        <v>13</v>
      </c>
      <c r="P26" s="40" t="s">
        <v>319</v>
      </c>
      <c r="Q26" s="14">
        <v>0</v>
      </c>
      <c r="R26" s="29" t="s">
        <v>320</v>
      </c>
      <c r="S26" s="29" t="s">
        <v>321</v>
      </c>
      <c r="T26" s="176">
        <v>37</v>
      </c>
      <c r="U26" s="29" t="s">
        <v>322</v>
      </c>
      <c r="V26" s="29" t="s">
        <v>323</v>
      </c>
      <c r="W26" s="8"/>
      <c r="X26" s="8"/>
      <c r="Y26" s="8"/>
      <c r="Z26" s="33" t="s">
        <v>324</v>
      </c>
      <c r="AA26" s="7">
        <v>43815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>
        <v>25</v>
      </c>
      <c r="B27" s="40" t="s">
        <v>21</v>
      </c>
      <c r="C27" s="40">
        <v>1959</v>
      </c>
      <c r="D27" s="41">
        <v>44229</v>
      </c>
      <c r="E27" s="125">
        <v>3952</v>
      </c>
      <c r="F27" s="32" t="s">
        <v>155</v>
      </c>
      <c r="G27" s="28"/>
      <c r="H27" s="52">
        <v>165.16</v>
      </c>
      <c r="I27" s="4"/>
      <c r="J27" s="4">
        <v>514.45</v>
      </c>
      <c r="K27" s="2"/>
      <c r="L27" s="4">
        <v>31018204</v>
      </c>
      <c r="M27" s="4">
        <v>465273</v>
      </c>
      <c r="N27" s="32" t="s">
        <v>138</v>
      </c>
      <c r="O27" s="58">
        <v>1</v>
      </c>
      <c r="P27" s="40" t="s">
        <v>219</v>
      </c>
      <c r="Q27" s="55">
        <v>0</v>
      </c>
      <c r="R27" s="31" t="s">
        <v>412</v>
      </c>
      <c r="S27" s="32" t="s">
        <v>413</v>
      </c>
      <c r="T27" s="176">
        <v>18</v>
      </c>
      <c r="U27" s="32" t="s">
        <v>148</v>
      </c>
      <c r="V27" s="29">
        <v>3867</v>
      </c>
      <c r="W27" s="5"/>
      <c r="X27" s="8"/>
      <c r="Y27" s="8"/>
      <c r="Z27" s="148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>
        <v>26</v>
      </c>
      <c r="B28" s="40" t="s">
        <v>99</v>
      </c>
      <c r="C28" s="30" t="s">
        <v>39</v>
      </c>
      <c r="D28" s="41">
        <v>44229</v>
      </c>
      <c r="E28" s="125">
        <v>20</v>
      </c>
      <c r="F28" s="32" t="s">
        <v>414</v>
      </c>
      <c r="G28" s="28" t="s">
        <v>100</v>
      </c>
      <c r="H28" s="52">
        <v>4964.04</v>
      </c>
      <c r="I28" s="4"/>
      <c r="J28" s="4">
        <v>1158.75</v>
      </c>
      <c r="K28" s="2"/>
      <c r="L28" s="4">
        <v>377101316</v>
      </c>
      <c r="M28" s="4">
        <v>2454166</v>
      </c>
      <c r="N28" s="29" t="s">
        <v>136</v>
      </c>
      <c r="O28" s="45">
        <v>8</v>
      </c>
      <c r="P28" s="40" t="s">
        <v>415</v>
      </c>
      <c r="Q28" s="45">
        <v>0</v>
      </c>
      <c r="R28" s="32" t="s">
        <v>416</v>
      </c>
      <c r="S28" s="32" t="s">
        <v>417</v>
      </c>
      <c r="T28" s="176">
        <v>9</v>
      </c>
      <c r="U28" s="32" t="s">
        <v>148</v>
      </c>
      <c r="V28" s="170" t="s">
        <v>418</v>
      </c>
      <c r="W28" s="5"/>
      <c r="X28" s="8"/>
      <c r="Y28" s="8"/>
      <c r="Z28" s="148" t="s">
        <v>419</v>
      </c>
      <c r="AA28" s="7">
        <v>43725</v>
      </c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>
        <v>27</v>
      </c>
      <c r="B29" s="40" t="s">
        <v>46</v>
      </c>
      <c r="C29" s="40" t="s">
        <v>50</v>
      </c>
      <c r="D29" s="41">
        <v>44232</v>
      </c>
      <c r="E29" s="125">
        <v>5412</v>
      </c>
      <c r="F29" s="32" t="s">
        <v>420</v>
      </c>
      <c r="G29" s="28"/>
      <c r="H29" s="52">
        <v>483.72</v>
      </c>
      <c r="I29" s="4"/>
      <c r="J29" s="4">
        <v>768</v>
      </c>
      <c r="K29" s="2"/>
      <c r="L29" s="10">
        <v>34351873</v>
      </c>
      <c r="M29" s="4">
        <f>488028-146408</f>
        <v>341620</v>
      </c>
      <c r="N29" s="29" t="s">
        <v>181</v>
      </c>
      <c r="O29" s="58">
        <v>2</v>
      </c>
      <c r="P29" s="40" t="s">
        <v>244</v>
      </c>
      <c r="Q29" s="55">
        <v>0</v>
      </c>
      <c r="R29" s="31" t="s">
        <v>421</v>
      </c>
      <c r="S29" s="32" t="s">
        <v>422</v>
      </c>
      <c r="T29" s="176">
        <v>12</v>
      </c>
      <c r="U29" s="32" t="s">
        <v>151</v>
      </c>
      <c r="V29" s="29">
        <v>1301</v>
      </c>
      <c r="W29" s="5"/>
      <c r="X29" s="8"/>
      <c r="Y29" s="8"/>
      <c r="Z29" s="33" t="s">
        <v>423</v>
      </c>
      <c r="AA29" s="7">
        <v>28478</v>
      </c>
      <c r="AB29" s="34" t="s">
        <v>112</v>
      </c>
      <c r="AC29" s="18">
        <v>28571</v>
      </c>
      <c r="AD29" s="34"/>
      <c r="AE29" s="18"/>
      <c r="AF29" s="8"/>
      <c r="AG29" s="8"/>
      <c r="AH29" s="8"/>
      <c r="AI29" s="8"/>
      <c r="AJ29" s="8"/>
      <c r="AK29" s="8"/>
    </row>
    <row r="30" spans="1:37" ht="12.75">
      <c r="A30" s="44">
        <v>28</v>
      </c>
      <c r="B30" s="28" t="s">
        <v>48</v>
      </c>
      <c r="C30" s="40" t="s">
        <v>424</v>
      </c>
      <c r="D30" s="41">
        <v>44237</v>
      </c>
      <c r="E30" s="125">
        <v>1327</v>
      </c>
      <c r="F30" s="32" t="s">
        <v>124</v>
      </c>
      <c r="G30" s="28"/>
      <c r="H30" s="52">
        <v>12.52</v>
      </c>
      <c r="I30" s="4"/>
      <c r="J30" s="4">
        <v>175.15</v>
      </c>
      <c r="K30" s="2"/>
      <c r="L30" s="52">
        <v>12193836</v>
      </c>
      <c r="M30" s="4">
        <v>121937</v>
      </c>
      <c r="N30" s="29" t="s">
        <v>338</v>
      </c>
      <c r="O30" s="14">
        <v>1</v>
      </c>
      <c r="P30" s="40" t="s">
        <v>244</v>
      </c>
      <c r="Q30" s="14">
        <v>0</v>
      </c>
      <c r="R30" s="32" t="s">
        <v>425</v>
      </c>
      <c r="S30" s="32" t="s">
        <v>426</v>
      </c>
      <c r="T30" s="176">
        <v>9</v>
      </c>
      <c r="U30" s="32" t="s">
        <v>119</v>
      </c>
      <c r="V30" s="29">
        <v>2657</v>
      </c>
      <c r="W30" s="5"/>
      <c r="X30" s="8"/>
      <c r="Y30" s="8"/>
      <c r="Z30" s="33" t="s">
        <v>427</v>
      </c>
      <c r="AA30" s="7">
        <v>18819</v>
      </c>
      <c r="AB30" s="34" t="s">
        <v>428</v>
      </c>
      <c r="AC30" s="18">
        <v>36584</v>
      </c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>
        <v>29</v>
      </c>
      <c r="B31" s="28" t="s">
        <v>48</v>
      </c>
      <c r="C31" s="40" t="s">
        <v>40</v>
      </c>
      <c r="D31" s="41">
        <v>44238</v>
      </c>
      <c r="E31" s="125">
        <v>2756</v>
      </c>
      <c r="F31" s="32" t="s">
        <v>429</v>
      </c>
      <c r="G31" s="28"/>
      <c r="H31" s="52">
        <v>0</v>
      </c>
      <c r="I31" s="4"/>
      <c r="J31" s="4">
        <v>1386.2</v>
      </c>
      <c r="K31" s="2"/>
      <c r="L31" s="4">
        <v>13798940</v>
      </c>
      <c r="M31" s="4">
        <v>137989</v>
      </c>
      <c r="N31" s="29" t="s">
        <v>338</v>
      </c>
      <c r="O31" s="14">
        <v>1</v>
      </c>
      <c r="P31" s="40" t="s">
        <v>244</v>
      </c>
      <c r="Q31" s="14">
        <v>0</v>
      </c>
      <c r="R31" s="29" t="s">
        <v>430</v>
      </c>
      <c r="S31" s="29" t="s">
        <v>431</v>
      </c>
      <c r="T31" s="176">
        <v>1</v>
      </c>
      <c r="U31" s="29" t="s">
        <v>432</v>
      </c>
      <c r="V31" s="29">
        <v>4204</v>
      </c>
      <c r="W31" s="5"/>
      <c r="X31" s="8"/>
      <c r="Y31" s="8"/>
      <c r="Z31" s="33" t="s">
        <v>433</v>
      </c>
      <c r="AA31" s="7">
        <v>21441</v>
      </c>
      <c r="AB31" s="34" t="s">
        <v>434</v>
      </c>
      <c r="AC31" s="18">
        <v>35015</v>
      </c>
      <c r="AD31" s="34" t="s">
        <v>435</v>
      </c>
      <c r="AE31" s="18">
        <v>36790</v>
      </c>
      <c r="AF31" s="34" t="s">
        <v>436</v>
      </c>
      <c r="AG31" s="18">
        <v>37340</v>
      </c>
      <c r="AH31" s="8"/>
      <c r="AI31" s="8"/>
      <c r="AJ31" s="8"/>
      <c r="AK31" s="8"/>
    </row>
    <row r="32" spans="1:37" ht="12.75">
      <c r="A32" s="15">
        <v>30</v>
      </c>
      <c r="B32" s="40" t="s">
        <v>99</v>
      </c>
      <c r="C32" s="40" t="s">
        <v>39</v>
      </c>
      <c r="D32" s="41">
        <v>44238</v>
      </c>
      <c r="E32" s="125">
        <v>752</v>
      </c>
      <c r="F32" s="32" t="s">
        <v>437</v>
      </c>
      <c r="G32" s="28"/>
      <c r="H32" s="52">
        <v>242.38</v>
      </c>
      <c r="I32" s="4"/>
      <c r="J32" s="4">
        <v>317</v>
      </c>
      <c r="K32" s="2"/>
      <c r="L32" s="4">
        <v>29248410</v>
      </c>
      <c r="M32" s="4">
        <v>414726</v>
      </c>
      <c r="N32" s="29" t="s">
        <v>98</v>
      </c>
      <c r="O32" s="14">
        <v>2</v>
      </c>
      <c r="P32" s="40" t="s">
        <v>224</v>
      </c>
      <c r="Q32" s="14">
        <v>0</v>
      </c>
      <c r="R32" s="29" t="s">
        <v>438</v>
      </c>
      <c r="S32" s="29" t="s">
        <v>439</v>
      </c>
      <c r="T32" s="176">
        <v>6</v>
      </c>
      <c r="U32" s="29" t="s">
        <v>440</v>
      </c>
      <c r="V32" s="29">
        <v>4224</v>
      </c>
      <c r="W32" s="5"/>
      <c r="X32" s="8"/>
      <c r="Y32" s="8"/>
      <c r="Z32" s="33" t="s">
        <v>441</v>
      </c>
      <c r="AA32" s="42">
        <v>15084</v>
      </c>
      <c r="AB32" s="34"/>
      <c r="AC32" s="18"/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>
        <v>31</v>
      </c>
      <c r="B33" s="40" t="s">
        <v>99</v>
      </c>
      <c r="C33" s="30" t="s">
        <v>39</v>
      </c>
      <c r="D33" s="41">
        <v>44242</v>
      </c>
      <c r="E33" s="125">
        <v>1568</v>
      </c>
      <c r="F33" s="32" t="s">
        <v>442</v>
      </c>
      <c r="G33" s="28" t="s">
        <v>100</v>
      </c>
      <c r="H33" s="52">
        <v>219.04</v>
      </c>
      <c r="I33" s="4"/>
      <c r="J33" s="4">
        <v>349.14</v>
      </c>
      <c r="K33" s="2"/>
      <c r="L33" s="10">
        <v>750000</v>
      </c>
      <c r="M33" s="4">
        <v>7500</v>
      </c>
      <c r="N33" s="32" t="s">
        <v>98</v>
      </c>
      <c r="O33" s="58">
        <v>2</v>
      </c>
      <c r="P33" s="40" t="s">
        <v>224</v>
      </c>
      <c r="Q33" s="55">
        <v>0</v>
      </c>
      <c r="R33" s="31" t="s">
        <v>443</v>
      </c>
      <c r="S33" s="32" t="s">
        <v>443</v>
      </c>
      <c r="T33" s="176">
        <v>3</v>
      </c>
      <c r="U33" s="32" t="s">
        <v>152</v>
      </c>
      <c r="V33" s="29">
        <v>5276</v>
      </c>
      <c r="W33" s="5"/>
      <c r="X33" s="8"/>
      <c r="Y33" s="8"/>
      <c r="Z33" s="33" t="s">
        <v>444</v>
      </c>
      <c r="AA33" s="7">
        <v>43032</v>
      </c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>
        <v>32</v>
      </c>
      <c r="B34" s="36" t="s">
        <v>21</v>
      </c>
      <c r="C34" s="36">
        <v>2000</v>
      </c>
      <c r="D34" s="7">
        <v>44243</v>
      </c>
      <c r="E34" s="125">
        <v>5268</v>
      </c>
      <c r="F34" s="32" t="s">
        <v>445</v>
      </c>
      <c r="G34" s="28"/>
      <c r="H34" s="52">
        <v>51.36</v>
      </c>
      <c r="I34" s="4"/>
      <c r="J34" s="4">
        <v>214.95</v>
      </c>
      <c r="K34" s="2"/>
      <c r="L34" s="4">
        <f>6784864+1570000</f>
        <v>8354864</v>
      </c>
      <c r="M34" s="4">
        <v>117473</v>
      </c>
      <c r="N34" s="29" t="s">
        <v>98</v>
      </c>
      <c r="O34" s="58">
        <v>2</v>
      </c>
      <c r="P34" s="40" t="s">
        <v>224</v>
      </c>
      <c r="Q34" s="55">
        <v>0</v>
      </c>
      <c r="R34" s="31" t="s">
        <v>446</v>
      </c>
      <c r="S34" s="32" t="s">
        <v>447</v>
      </c>
      <c r="T34" s="176">
        <v>22</v>
      </c>
      <c r="U34" s="32" t="s">
        <v>448</v>
      </c>
      <c r="V34" s="29" t="s">
        <v>449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</row>
    <row r="35" spans="1:37" ht="12.75">
      <c r="A35" s="15">
        <v>33</v>
      </c>
      <c r="B35" s="40" t="s">
        <v>46</v>
      </c>
      <c r="C35" s="40" t="s">
        <v>39</v>
      </c>
      <c r="D35" s="7">
        <v>44243</v>
      </c>
      <c r="E35" s="125">
        <v>927</v>
      </c>
      <c r="F35" s="32" t="s">
        <v>450</v>
      </c>
      <c r="G35" s="28"/>
      <c r="H35" s="52">
        <v>199.44</v>
      </c>
      <c r="I35" s="4"/>
      <c r="J35" s="4">
        <v>322</v>
      </c>
      <c r="K35" s="2"/>
      <c r="L35" s="4">
        <v>36891813</v>
      </c>
      <c r="M35" s="4">
        <v>553337</v>
      </c>
      <c r="N35" s="29" t="s">
        <v>451</v>
      </c>
      <c r="O35" s="14">
        <v>2</v>
      </c>
      <c r="P35" s="40" t="s">
        <v>244</v>
      </c>
      <c r="Q35" s="14">
        <v>0</v>
      </c>
      <c r="R35" s="29" t="s">
        <v>452</v>
      </c>
      <c r="S35" s="29" t="s">
        <v>453</v>
      </c>
      <c r="T35" s="176">
        <v>9</v>
      </c>
      <c r="U35" s="29" t="s">
        <v>119</v>
      </c>
      <c r="V35" s="29">
        <v>2907</v>
      </c>
      <c r="W35" s="5"/>
      <c r="X35" s="8"/>
      <c r="Y35" s="8"/>
      <c r="Z35" s="33"/>
      <c r="AA35" s="7"/>
      <c r="AB35" s="34"/>
      <c r="AC35" s="18"/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>
        <v>34</v>
      </c>
      <c r="B36" s="28" t="s">
        <v>99</v>
      </c>
      <c r="C36" s="40" t="s">
        <v>39</v>
      </c>
      <c r="D36" s="41">
        <v>44243</v>
      </c>
      <c r="E36" s="141">
        <v>3929</v>
      </c>
      <c r="F36" s="47" t="s">
        <v>454</v>
      </c>
      <c r="G36" s="28" t="s">
        <v>100</v>
      </c>
      <c r="H36" s="52">
        <v>12931.97</v>
      </c>
      <c r="I36" s="4"/>
      <c r="J36" s="4">
        <v>1475.39</v>
      </c>
      <c r="K36" s="4"/>
      <c r="L36" s="4">
        <v>85334187</v>
      </c>
      <c r="M36" s="52">
        <v>1168612</v>
      </c>
      <c r="N36" s="125" t="s">
        <v>136</v>
      </c>
      <c r="O36" s="14">
        <v>16</v>
      </c>
      <c r="P36" s="40" t="s">
        <v>455</v>
      </c>
      <c r="Q36" s="55">
        <v>0</v>
      </c>
      <c r="R36" s="31" t="s">
        <v>456</v>
      </c>
      <c r="S36" s="32" t="s">
        <v>457</v>
      </c>
      <c r="T36" s="176">
        <v>16</v>
      </c>
      <c r="U36" s="32" t="s">
        <v>148</v>
      </c>
      <c r="V36" s="29">
        <v>2731</v>
      </c>
      <c r="W36" s="8"/>
      <c r="X36" s="8"/>
      <c r="Y36" s="8"/>
      <c r="Z36" s="33" t="s">
        <v>458</v>
      </c>
      <c r="AA36" s="7">
        <v>42871</v>
      </c>
      <c r="AB36" s="34"/>
      <c r="AC36" s="18"/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>
        <v>35</v>
      </c>
      <c r="B37" s="40" t="s">
        <v>21</v>
      </c>
      <c r="C37" s="40" t="s">
        <v>459</v>
      </c>
      <c r="D37" s="41">
        <v>44244</v>
      </c>
      <c r="E37" s="141">
        <v>5632</v>
      </c>
      <c r="F37" s="47" t="s">
        <v>460</v>
      </c>
      <c r="G37" s="28"/>
      <c r="H37" s="52">
        <v>39.9</v>
      </c>
      <c r="I37" s="4"/>
      <c r="J37" s="4">
        <v>186</v>
      </c>
      <c r="K37" s="4"/>
      <c r="L37" s="4">
        <v>7314507</v>
      </c>
      <c r="M37" s="52">
        <v>109717</v>
      </c>
      <c r="N37" s="29" t="s">
        <v>98</v>
      </c>
      <c r="O37" s="14">
        <v>2</v>
      </c>
      <c r="P37" s="40" t="s">
        <v>224</v>
      </c>
      <c r="Q37" s="55">
        <v>0</v>
      </c>
      <c r="R37" s="31" t="s">
        <v>461</v>
      </c>
      <c r="S37" s="32" t="s">
        <v>462</v>
      </c>
      <c r="T37" s="176">
        <v>17</v>
      </c>
      <c r="U37" s="32" t="s">
        <v>463</v>
      </c>
      <c r="V37" s="29" t="s">
        <v>464</v>
      </c>
      <c r="W37" s="8"/>
      <c r="X37" s="8"/>
      <c r="Y37" s="8"/>
      <c r="Z37" s="33"/>
      <c r="AA37" s="7"/>
      <c r="AB37" s="34"/>
      <c r="AC37" s="18"/>
      <c r="AD37" s="34"/>
      <c r="AE37" s="18"/>
      <c r="AF37" s="34"/>
      <c r="AG37" s="18"/>
      <c r="AH37" s="34"/>
      <c r="AI37" s="18"/>
      <c r="AJ37" s="34"/>
      <c r="AK37" s="18"/>
    </row>
    <row r="38" spans="1:37" ht="12.75">
      <c r="A38" s="11">
        <v>36</v>
      </c>
      <c r="B38" s="40" t="s">
        <v>21</v>
      </c>
      <c r="C38" s="40" t="s">
        <v>465</v>
      </c>
      <c r="D38" s="41">
        <v>44244</v>
      </c>
      <c r="E38" s="141">
        <v>865</v>
      </c>
      <c r="F38" s="47" t="s">
        <v>437</v>
      </c>
      <c r="G38" s="28"/>
      <c r="H38" s="52">
        <v>156.39</v>
      </c>
      <c r="I38" s="4"/>
      <c r="J38" s="4">
        <v>447.4</v>
      </c>
      <c r="K38" s="4"/>
      <c r="L38" s="4">
        <v>38910927</v>
      </c>
      <c r="M38" s="52">
        <v>583664</v>
      </c>
      <c r="N38" s="29" t="s">
        <v>98</v>
      </c>
      <c r="O38" s="14">
        <v>2</v>
      </c>
      <c r="P38" s="40" t="s">
        <v>224</v>
      </c>
      <c r="Q38" s="55">
        <v>0</v>
      </c>
      <c r="R38" s="31" t="s">
        <v>466</v>
      </c>
      <c r="S38" s="32" t="s">
        <v>467</v>
      </c>
      <c r="T38" s="176">
        <v>3</v>
      </c>
      <c r="U38" s="32" t="s">
        <v>468</v>
      </c>
      <c r="V38" s="29">
        <v>750</v>
      </c>
      <c r="W38" s="8"/>
      <c r="X38" s="8"/>
      <c r="Y38" s="8"/>
      <c r="Z38" s="33"/>
      <c r="AA38" s="7"/>
      <c r="AB38" s="34"/>
      <c r="AC38" s="18"/>
      <c r="AD38" s="34"/>
      <c r="AE38" s="73"/>
      <c r="AF38" s="8"/>
      <c r="AG38" s="8"/>
      <c r="AH38" s="8"/>
      <c r="AI38" s="8"/>
      <c r="AJ38" s="8"/>
      <c r="AK38" s="8"/>
    </row>
    <row r="39" spans="1:37" ht="12.75">
      <c r="A39" s="11">
        <v>37</v>
      </c>
      <c r="B39" s="40" t="s">
        <v>99</v>
      </c>
      <c r="C39" s="40" t="s">
        <v>42</v>
      </c>
      <c r="D39" s="41">
        <v>44246</v>
      </c>
      <c r="E39" s="141">
        <v>5469</v>
      </c>
      <c r="F39" s="47" t="s">
        <v>469</v>
      </c>
      <c r="G39" s="28" t="s">
        <v>100</v>
      </c>
      <c r="H39" s="52">
        <v>9407.43</v>
      </c>
      <c r="I39" s="4"/>
      <c r="J39" s="4">
        <v>2781.76</v>
      </c>
      <c r="K39" s="4"/>
      <c r="L39" s="4">
        <v>47193350</v>
      </c>
      <c r="M39" s="52">
        <v>247765</v>
      </c>
      <c r="N39" s="29" t="s">
        <v>98</v>
      </c>
      <c r="O39" s="14">
        <v>12</v>
      </c>
      <c r="P39" s="40" t="s">
        <v>470</v>
      </c>
      <c r="Q39" s="55">
        <v>0</v>
      </c>
      <c r="R39" s="31" t="s">
        <v>471</v>
      </c>
      <c r="S39" s="32" t="s">
        <v>472</v>
      </c>
      <c r="T39" s="176">
        <v>22</v>
      </c>
      <c r="U39" s="32" t="s">
        <v>473</v>
      </c>
      <c r="V39" s="29">
        <v>5525</v>
      </c>
      <c r="W39" s="8"/>
      <c r="X39" s="8"/>
      <c r="Y39" s="8"/>
      <c r="Z39" s="33" t="s">
        <v>474</v>
      </c>
      <c r="AA39" s="7">
        <v>43846</v>
      </c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>
        <v>38</v>
      </c>
      <c r="B40" s="40" t="s">
        <v>48</v>
      </c>
      <c r="C40" s="40" t="s">
        <v>424</v>
      </c>
      <c r="D40" s="41">
        <v>44249</v>
      </c>
      <c r="E40" s="141">
        <v>960</v>
      </c>
      <c r="F40" s="47" t="s">
        <v>475</v>
      </c>
      <c r="G40" s="28"/>
      <c r="H40" s="52">
        <v>0</v>
      </c>
      <c r="I40" s="4"/>
      <c r="J40" s="4">
        <v>92.1</v>
      </c>
      <c r="K40" s="4"/>
      <c r="L40" s="4">
        <v>5000000</v>
      </c>
      <c r="M40" s="52">
        <v>50000</v>
      </c>
      <c r="N40" s="29" t="s">
        <v>476</v>
      </c>
      <c r="O40" s="14">
        <v>1</v>
      </c>
      <c r="P40" s="40" t="s">
        <v>244</v>
      </c>
      <c r="Q40" s="55">
        <v>0</v>
      </c>
      <c r="R40" s="31" t="s">
        <v>477</v>
      </c>
      <c r="S40" s="32" t="s">
        <v>478</v>
      </c>
      <c r="T40" s="176">
        <v>11</v>
      </c>
      <c r="U40" s="32" t="s">
        <v>485</v>
      </c>
      <c r="V40" s="29">
        <v>98</v>
      </c>
      <c r="W40" s="8"/>
      <c r="X40" s="8"/>
      <c r="Y40" s="8"/>
      <c r="Z40" s="33" t="s">
        <v>479</v>
      </c>
      <c r="AA40" s="7">
        <v>22094</v>
      </c>
      <c r="AB40" s="34" t="s">
        <v>480</v>
      </c>
      <c r="AC40" s="18">
        <v>1961</v>
      </c>
      <c r="AD40" s="34" t="s">
        <v>481</v>
      </c>
      <c r="AE40" s="73">
        <v>38902</v>
      </c>
      <c r="AF40" s="34" t="s">
        <v>482</v>
      </c>
      <c r="AG40" s="18">
        <v>38930</v>
      </c>
      <c r="AH40" s="34" t="s">
        <v>112</v>
      </c>
      <c r="AI40" s="18">
        <v>22540</v>
      </c>
      <c r="AJ40" s="8"/>
      <c r="AK40" s="8"/>
    </row>
    <row r="41" spans="1:37" ht="12.75">
      <c r="A41" s="11">
        <v>39</v>
      </c>
      <c r="B41" s="40" t="s">
        <v>21</v>
      </c>
      <c r="C41" s="40" t="s">
        <v>459</v>
      </c>
      <c r="D41" s="41">
        <v>44251</v>
      </c>
      <c r="E41" s="141">
        <v>5765</v>
      </c>
      <c r="F41" s="47" t="s">
        <v>155</v>
      </c>
      <c r="G41" s="28"/>
      <c r="H41" s="52">
        <v>202.37</v>
      </c>
      <c r="I41" s="4"/>
      <c r="J41" s="4">
        <v>231.27</v>
      </c>
      <c r="K41" s="4"/>
      <c r="L41" s="4">
        <v>21587160</v>
      </c>
      <c r="M41" s="52">
        <v>323807</v>
      </c>
      <c r="N41" s="29" t="s">
        <v>98</v>
      </c>
      <c r="O41" s="14">
        <v>2</v>
      </c>
      <c r="P41" s="40" t="s">
        <v>224</v>
      </c>
      <c r="Q41" s="55">
        <v>0</v>
      </c>
      <c r="R41" s="31" t="s">
        <v>483</v>
      </c>
      <c r="S41" s="32" t="s">
        <v>484</v>
      </c>
      <c r="T41" s="176">
        <v>23</v>
      </c>
      <c r="U41" s="32" t="s">
        <v>486</v>
      </c>
      <c r="V41" s="29">
        <v>937</v>
      </c>
      <c r="W41" s="8"/>
      <c r="X41" s="8"/>
      <c r="Y41" s="8"/>
      <c r="Z41" s="33"/>
      <c r="AA41" s="7"/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>
        <v>40</v>
      </c>
      <c r="B42" s="40" t="s">
        <v>99</v>
      </c>
      <c r="C42" s="40" t="s">
        <v>39</v>
      </c>
      <c r="D42" s="41">
        <v>44252</v>
      </c>
      <c r="E42" s="141">
        <v>6727</v>
      </c>
      <c r="F42" s="47" t="s">
        <v>487</v>
      </c>
      <c r="G42" s="28" t="s">
        <v>100</v>
      </c>
      <c r="H42" s="52">
        <v>12201.25</v>
      </c>
      <c r="I42" s="4"/>
      <c r="J42" s="4">
        <v>2342.35</v>
      </c>
      <c r="K42" s="4"/>
      <c r="L42" s="4">
        <v>227403574</v>
      </c>
      <c r="M42" s="52">
        <v>1975985</v>
      </c>
      <c r="N42" s="29" t="s">
        <v>98</v>
      </c>
      <c r="O42" s="14">
        <v>13</v>
      </c>
      <c r="P42" s="40" t="s">
        <v>488</v>
      </c>
      <c r="Q42" s="55">
        <v>0</v>
      </c>
      <c r="R42" s="31" t="s">
        <v>489</v>
      </c>
      <c r="S42" s="32" t="s">
        <v>490</v>
      </c>
      <c r="T42" s="176">
        <v>31</v>
      </c>
      <c r="U42" s="32" t="s">
        <v>491</v>
      </c>
      <c r="V42" s="29">
        <v>2040</v>
      </c>
      <c r="W42" s="8"/>
      <c r="X42" s="8"/>
      <c r="Y42" s="8"/>
      <c r="Z42" s="33" t="s">
        <v>492</v>
      </c>
      <c r="AA42" s="7">
        <v>43964</v>
      </c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>
        <v>41</v>
      </c>
      <c r="B43" s="40" t="s">
        <v>99</v>
      </c>
      <c r="C43" s="40" t="s">
        <v>39</v>
      </c>
      <c r="D43" s="41">
        <v>44256</v>
      </c>
      <c r="E43" s="141">
        <v>3000</v>
      </c>
      <c r="F43" s="47" t="s">
        <v>170</v>
      </c>
      <c r="G43" s="28" t="s">
        <v>100</v>
      </c>
      <c r="H43" s="52">
        <v>30536.82</v>
      </c>
      <c r="I43" s="4"/>
      <c r="J43" s="4">
        <v>5244.4</v>
      </c>
      <c r="K43" s="4"/>
      <c r="L43" s="4">
        <v>422666958</v>
      </c>
      <c r="M43" s="52">
        <v>3840411</v>
      </c>
      <c r="N43" s="29" t="s">
        <v>136</v>
      </c>
      <c r="O43" s="14">
        <v>26</v>
      </c>
      <c r="P43" s="40" t="s">
        <v>578</v>
      </c>
      <c r="Q43" s="55">
        <v>0</v>
      </c>
      <c r="R43" s="31" t="s">
        <v>579</v>
      </c>
      <c r="S43" s="32" t="s">
        <v>580</v>
      </c>
      <c r="T43" s="176">
        <v>36</v>
      </c>
      <c r="U43" s="32" t="s">
        <v>581</v>
      </c>
      <c r="V43" s="29">
        <v>401</v>
      </c>
      <c r="W43" s="8"/>
      <c r="X43" s="8"/>
      <c r="Y43" s="8"/>
      <c r="Z43" s="33" t="s">
        <v>582</v>
      </c>
      <c r="AA43" s="7">
        <v>43108</v>
      </c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>
        <v>42</v>
      </c>
      <c r="B44" s="40" t="s">
        <v>48</v>
      </c>
      <c r="C44" s="40" t="s">
        <v>49</v>
      </c>
      <c r="D44" s="41">
        <v>44258</v>
      </c>
      <c r="E44" s="141">
        <v>5717</v>
      </c>
      <c r="F44" s="47" t="s">
        <v>115</v>
      </c>
      <c r="G44" s="28"/>
      <c r="H44" s="52">
        <v>1.44</v>
      </c>
      <c r="I44" s="4"/>
      <c r="J44" s="4"/>
      <c r="K44" s="4"/>
      <c r="L44" s="4">
        <v>586400</v>
      </c>
      <c r="M44" s="52">
        <v>106652</v>
      </c>
      <c r="N44" s="29" t="s">
        <v>138</v>
      </c>
      <c r="O44" s="14">
        <v>0</v>
      </c>
      <c r="P44" s="40" t="s">
        <v>219</v>
      </c>
      <c r="Q44" s="55">
        <v>0</v>
      </c>
      <c r="R44" s="31" t="s">
        <v>583</v>
      </c>
      <c r="S44" s="32" t="s">
        <v>584</v>
      </c>
      <c r="T44" s="176">
        <v>15</v>
      </c>
      <c r="U44" s="32" t="s">
        <v>585</v>
      </c>
      <c r="V44" s="29">
        <v>620</v>
      </c>
      <c r="W44" s="8"/>
      <c r="X44" s="8"/>
      <c r="Y44" s="8"/>
      <c r="Z44" s="33" t="s">
        <v>586</v>
      </c>
      <c r="AA44" s="7">
        <v>42069</v>
      </c>
      <c r="AB44" s="34" t="s">
        <v>587</v>
      </c>
      <c r="AC44" s="18">
        <v>42152</v>
      </c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>
        <v>43</v>
      </c>
      <c r="B45" s="40" t="s">
        <v>99</v>
      </c>
      <c r="C45" s="40" t="s">
        <v>39</v>
      </c>
      <c r="D45" s="41">
        <v>44264</v>
      </c>
      <c r="E45" s="141">
        <v>5469</v>
      </c>
      <c r="F45" s="47" t="s">
        <v>588</v>
      </c>
      <c r="G45" s="28" t="s">
        <v>100</v>
      </c>
      <c r="H45" s="52">
        <v>3598.16</v>
      </c>
      <c r="I45" s="4"/>
      <c r="J45" s="4">
        <v>1093</v>
      </c>
      <c r="K45" s="4"/>
      <c r="L45" s="4">
        <v>6746570</v>
      </c>
      <c r="M45" s="52">
        <v>59937</v>
      </c>
      <c r="N45" s="29" t="s">
        <v>98</v>
      </c>
      <c r="O45" s="195">
        <v>5</v>
      </c>
      <c r="P45" s="40" t="s">
        <v>589</v>
      </c>
      <c r="Q45" s="55">
        <v>0</v>
      </c>
      <c r="R45" s="31" t="s">
        <v>590</v>
      </c>
      <c r="S45" s="32" t="s">
        <v>591</v>
      </c>
      <c r="T45" s="176">
        <v>22</v>
      </c>
      <c r="U45" s="32" t="s">
        <v>374</v>
      </c>
      <c r="V45" s="29" t="s">
        <v>592</v>
      </c>
      <c r="W45" s="8"/>
      <c r="X45" s="8"/>
      <c r="Y45" s="8"/>
      <c r="Z45" s="33" t="s">
        <v>593</v>
      </c>
      <c r="AA45" s="7">
        <v>43486</v>
      </c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>
        <v>44</v>
      </c>
      <c r="B46" s="40" t="s">
        <v>21</v>
      </c>
      <c r="C46" s="40" t="s">
        <v>465</v>
      </c>
      <c r="D46" s="41">
        <v>44266</v>
      </c>
      <c r="E46" s="141">
        <v>1223</v>
      </c>
      <c r="F46" s="47" t="s">
        <v>657</v>
      </c>
      <c r="G46" s="28"/>
      <c r="H46" s="52">
        <v>194.03</v>
      </c>
      <c r="I46" s="4"/>
      <c r="J46" s="4">
        <v>499</v>
      </c>
      <c r="K46" s="4"/>
      <c r="L46" s="4">
        <v>36870938</v>
      </c>
      <c r="M46" s="52">
        <v>553064</v>
      </c>
      <c r="N46" s="29" t="s">
        <v>138</v>
      </c>
      <c r="O46" s="14">
        <v>2</v>
      </c>
      <c r="P46" s="40" t="s">
        <v>224</v>
      </c>
      <c r="Q46" s="55">
        <v>0</v>
      </c>
      <c r="R46" s="31" t="s">
        <v>658</v>
      </c>
      <c r="S46" s="32" t="s">
        <v>659</v>
      </c>
      <c r="T46" s="176">
        <v>9</v>
      </c>
      <c r="U46" s="32" t="s">
        <v>660</v>
      </c>
      <c r="V46" s="29">
        <v>2248</v>
      </c>
      <c r="W46" s="8"/>
      <c r="X46" s="8"/>
      <c r="Y46" s="8"/>
      <c r="Z46" s="33"/>
      <c r="AA46" s="7"/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>
        <v>45</v>
      </c>
      <c r="B47" s="40" t="s">
        <v>46</v>
      </c>
      <c r="C47" s="40" t="s">
        <v>39</v>
      </c>
      <c r="D47" s="41">
        <v>44266</v>
      </c>
      <c r="E47" s="141">
        <v>9</v>
      </c>
      <c r="F47" s="47" t="s">
        <v>594</v>
      </c>
      <c r="G47" s="28" t="s">
        <v>100</v>
      </c>
      <c r="H47" s="52">
        <v>16290.56</v>
      </c>
      <c r="I47" s="4"/>
      <c r="J47" s="4">
        <v>2286.1</v>
      </c>
      <c r="K47" s="4"/>
      <c r="L47" s="4">
        <v>4142837028</v>
      </c>
      <c r="M47" s="52">
        <f>32741405+5130981</f>
        <v>37872386</v>
      </c>
      <c r="N47" s="29" t="s">
        <v>98</v>
      </c>
      <c r="O47" s="14">
        <v>15</v>
      </c>
      <c r="P47" s="40" t="s">
        <v>595</v>
      </c>
      <c r="Q47" s="55">
        <v>0</v>
      </c>
      <c r="R47" s="31" t="s">
        <v>596</v>
      </c>
      <c r="S47" s="32" t="s">
        <v>597</v>
      </c>
      <c r="T47" s="176">
        <v>10</v>
      </c>
      <c r="U47" s="32" t="s">
        <v>598</v>
      </c>
      <c r="V47" s="29" t="s">
        <v>599</v>
      </c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>
        <v>46</v>
      </c>
      <c r="B48" s="40" t="s">
        <v>46</v>
      </c>
      <c r="C48" s="40" t="s">
        <v>39</v>
      </c>
      <c r="D48" s="41">
        <v>44270</v>
      </c>
      <c r="E48" s="141">
        <v>3926</v>
      </c>
      <c r="F48" s="47" t="s">
        <v>600</v>
      </c>
      <c r="G48" s="28" t="s">
        <v>100</v>
      </c>
      <c r="H48" s="52">
        <v>8460.88</v>
      </c>
      <c r="I48" s="4"/>
      <c r="J48" s="4">
        <v>1698.7</v>
      </c>
      <c r="K48" s="4"/>
      <c r="L48" s="4">
        <v>1429402568</v>
      </c>
      <c r="M48" s="52">
        <f>15212780+3243340</f>
        <v>18456120</v>
      </c>
      <c r="N48" s="29" t="s">
        <v>136</v>
      </c>
      <c r="O48" s="14">
        <v>8</v>
      </c>
      <c r="P48" s="40" t="s">
        <v>601</v>
      </c>
      <c r="Q48" s="55">
        <v>0</v>
      </c>
      <c r="R48" s="31" t="s">
        <v>602</v>
      </c>
      <c r="S48" s="32" t="s">
        <v>603</v>
      </c>
      <c r="T48" s="176">
        <v>14</v>
      </c>
      <c r="U48" s="32" t="s">
        <v>604</v>
      </c>
      <c r="V48" s="29" t="s">
        <v>605</v>
      </c>
      <c r="W48" s="8"/>
      <c r="X48" s="8"/>
      <c r="Y48" s="8"/>
      <c r="Z48" s="33"/>
      <c r="AA48" s="7"/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>
        <v>47</v>
      </c>
      <c r="B49" s="40" t="s">
        <v>99</v>
      </c>
      <c r="C49" s="40" t="s">
        <v>39</v>
      </c>
      <c r="D49" s="41">
        <v>44271</v>
      </c>
      <c r="E49" s="141">
        <v>3952</v>
      </c>
      <c r="F49" s="47" t="s">
        <v>606</v>
      </c>
      <c r="G49" s="28" t="s">
        <v>100</v>
      </c>
      <c r="H49" s="52">
        <v>4080.67</v>
      </c>
      <c r="I49" s="4"/>
      <c r="J49" s="4">
        <v>1095.53</v>
      </c>
      <c r="K49" s="4"/>
      <c r="L49" s="4">
        <v>22797836</v>
      </c>
      <c r="M49" s="52">
        <v>230431</v>
      </c>
      <c r="N49" s="29" t="s">
        <v>607</v>
      </c>
      <c r="O49" s="14">
        <v>5</v>
      </c>
      <c r="P49" s="40" t="s">
        <v>608</v>
      </c>
      <c r="Q49" s="55">
        <v>0</v>
      </c>
      <c r="R49" s="31" t="s">
        <v>609</v>
      </c>
      <c r="S49" s="32" t="s">
        <v>610</v>
      </c>
      <c r="T49" s="176">
        <v>18</v>
      </c>
      <c r="U49" s="32" t="s">
        <v>611</v>
      </c>
      <c r="V49" s="29" t="s">
        <v>612</v>
      </c>
      <c r="W49" s="8"/>
      <c r="X49" s="8"/>
      <c r="Y49" s="8"/>
      <c r="Z49" s="33" t="s">
        <v>613</v>
      </c>
      <c r="AA49" s="7">
        <v>43332</v>
      </c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>
        <v>48</v>
      </c>
      <c r="B50" s="40" t="s">
        <v>48</v>
      </c>
      <c r="C50" s="40" t="s">
        <v>40</v>
      </c>
      <c r="D50" s="41">
        <v>44272</v>
      </c>
      <c r="E50" s="141">
        <v>837</v>
      </c>
      <c r="F50" s="47" t="s">
        <v>420</v>
      </c>
      <c r="G50" s="28"/>
      <c r="H50" s="52">
        <v>0</v>
      </c>
      <c r="I50" s="4"/>
      <c r="J50" s="4"/>
      <c r="K50" s="4"/>
      <c r="L50" s="4">
        <v>28551184</v>
      </c>
      <c r="M50" s="52">
        <v>285512</v>
      </c>
      <c r="N50" s="29" t="s">
        <v>614</v>
      </c>
      <c r="O50" s="14">
        <v>1</v>
      </c>
      <c r="P50" s="40" t="s">
        <v>244</v>
      </c>
      <c r="Q50" s="55">
        <v>0</v>
      </c>
      <c r="R50" s="31" t="s">
        <v>615</v>
      </c>
      <c r="S50" s="32" t="s">
        <v>616</v>
      </c>
      <c r="T50" s="176">
        <v>8</v>
      </c>
      <c r="U50" s="32" t="s">
        <v>617</v>
      </c>
      <c r="V50" s="29">
        <v>650</v>
      </c>
      <c r="W50" s="8"/>
      <c r="X50" s="8"/>
      <c r="Y50" s="8"/>
      <c r="Z50" s="33" t="s">
        <v>618</v>
      </c>
      <c r="AA50" s="7">
        <v>35863</v>
      </c>
      <c r="AB50" s="34" t="s">
        <v>619</v>
      </c>
      <c r="AC50" s="18">
        <v>36186</v>
      </c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>
        <v>49</v>
      </c>
      <c r="B51" s="40" t="s">
        <v>99</v>
      </c>
      <c r="C51" s="40" t="s">
        <v>39</v>
      </c>
      <c r="D51" s="41">
        <v>44274</v>
      </c>
      <c r="E51" s="141">
        <v>6239</v>
      </c>
      <c r="F51" s="47" t="s">
        <v>115</v>
      </c>
      <c r="G51" s="28" t="s">
        <v>100</v>
      </c>
      <c r="H51" s="52">
        <v>18066.43</v>
      </c>
      <c r="I51" s="4"/>
      <c r="J51" s="4">
        <v>3947.68</v>
      </c>
      <c r="K51" s="4"/>
      <c r="L51" s="4">
        <v>113477651</v>
      </c>
      <c r="M51" s="52">
        <v>799955</v>
      </c>
      <c r="N51" s="29" t="s">
        <v>98</v>
      </c>
      <c r="O51" s="14">
        <v>13</v>
      </c>
      <c r="P51" s="40" t="s">
        <v>620</v>
      </c>
      <c r="Q51" s="55">
        <v>0</v>
      </c>
      <c r="R51" s="31" t="s">
        <v>621</v>
      </c>
      <c r="S51" s="32" t="s">
        <v>622</v>
      </c>
      <c r="T51" s="176">
        <v>28</v>
      </c>
      <c r="U51" s="32" t="s">
        <v>164</v>
      </c>
      <c r="V51" s="29">
        <v>1498</v>
      </c>
      <c r="W51" s="8"/>
      <c r="X51" s="8"/>
      <c r="Y51" s="8"/>
      <c r="Z51" s="33" t="s">
        <v>623</v>
      </c>
      <c r="AA51" s="7">
        <v>43087</v>
      </c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>
        <v>50</v>
      </c>
      <c r="B52" s="40" t="s">
        <v>48</v>
      </c>
      <c r="C52" s="40" t="s">
        <v>49</v>
      </c>
      <c r="D52" s="41">
        <v>44280</v>
      </c>
      <c r="E52" s="141">
        <v>1219</v>
      </c>
      <c r="F52" s="47" t="s">
        <v>154</v>
      </c>
      <c r="G52" s="28"/>
      <c r="H52" s="52">
        <v>0</v>
      </c>
      <c r="I52" s="4"/>
      <c r="J52" s="4"/>
      <c r="K52" s="4"/>
      <c r="L52" s="4">
        <v>9477888</v>
      </c>
      <c r="M52" s="52">
        <v>94779</v>
      </c>
      <c r="N52" s="29" t="s">
        <v>624</v>
      </c>
      <c r="O52" s="14">
        <v>2</v>
      </c>
      <c r="P52" s="40" t="s">
        <v>244</v>
      </c>
      <c r="Q52" s="55">
        <v>0</v>
      </c>
      <c r="R52" s="31" t="s">
        <v>625</v>
      </c>
      <c r="S52" s="32" t="s">
        <v>626</v>
      </c>
      <c r="T52" s="176">
        <v>9</v>
      </c>
      <c r="U52" s="32" t="s">
        <v>627</v>
      </c>
      <c r="V52" s="29" t="s">
        <v>628</v>
      </c>
      <c r="W52" s="8"/>
      <c r="X52" s="8"/>
      <c r="Y52" s="8"/>
      <c r="Z52" s="33"/>
      <c r="AA52" s="7"/>
      <c r="AB52" s="34"/>
      <c r="AC52" s="18"/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>
        <v>51</v>
      </c>
      <c r="B53" s="40" t="s">
        <v>48</v>
      </c>
      <c r="C53" s="40" t="s">
        <v>49</v>
      </c>
      <c r="D53" s="41">
        <v>44280</v>
      </c>
      <c r="E53" s="141">
        <v>2768</v>
      </c>
      <c r="F53" s="47" t="s">
        <v>420</v>
      </c>
      <c r="G53" s="28"/>
      <c r="H53" s="52">
        <v>62.47</v>
      </c>
      <c r="I53" s="4"/>
      <c r="J53" s="4"/>
      <c r="K53" s="4"/>
      <c r="L53" s="4">
        <v>8364795</v>
      </c>
      <c r="M53" s="52">
        <v>87830</v>
      </c>
      <c r="N53" s="29" t="s">
        <v>629</v>
      </c>
      <c r="O53" s="14">
        <v>3</v>
      </c>
      <c r="P53" s="40" t="s">
        <v>244</v>
      </c>
      <c r="Q53" s="55">
        <v>0</v>
      </c>
      <c r="R53" s="31" t="s">
        <v>630</v>
      </c>
      <c r="S53" s="32" t="s">
        <v>631</v>
      </c>
      <c r="T53" s="176">
        <v>1</v>
      </c>
      <c r="U53" s="32" t="s">
        <v>632</v>
      </c>
      <c r="V53" s="29" t="s">
        <v>633</v>
      </c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>
        <v>52</v>
      </c>
      <c r="B54" s="40" t="s">
        <v>46</v>
      </c>
      <c r="C54" s="40" t="s">
        <v>39</v>
      </c>
      <c r="D54" s="41">
        <v>44280</v>
      </c>
      <c r="E54" s="141">
        <v>3916</v>
      </c>
      <c r="F54" s="47" t="s">
        <v>141</v>
      </c>
      <c r="G54" s="28" t="s">
        <v>100</v>
      </c>
      <c r="H54" s="52">
        <v>34694.44</v>
      </c>
      <c r="I54" s="4"/>
      <c r="J54" s="4">
        <v>4535.02</v>
      </c>
      <c r="K54" s="4"/>
      <c r="L54" s="4">
        <v>5337511398</v>
      </c>
      <c r="M54" s="52">
        <v>76941601</v>
      </c>
      <c r="N54" s="29" t="s">
        <v>136</v>
      </c>
      <c r="O54" s="14">
        <v>14</v>
      </c>
      <c r="P54" s="40" t="s">
        <v>634</v>
      </c>
      <c r="Q54" s="55">
        <v>0</v>
      </c>
      <c r="R54" s="31" t="s">
        <v>635</v>
      </c>
      <c r="S54" s="32" t="s">
        <v>321</v>
      </c>
      <c r="T54" s="176">
        <v>14</v>
      </c>
      <c r="U54" s="32" t="s">
        <v>148</v>
      </c>
      <c r="V54" s="29">
        <v>1489</v>
      </c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>
        <v>53</v>
      </c>
      <c r="B55" s="40" t="s">
        <v>46</v>
      </c>
      <c r="C55" s="40" t="s">
        <v>39</v>
      </c>
      <c r="D55" s="41">
        <v>44280</v>
      </c>
      <c r="E55" s="141">
        <v>6501</v>
      </c>
      <c r="F55" s="47" t="s">
        <v>636</v>
      </c>
      <c r="G55" s="28" t="s">
        <v>100</v>
      </c>
      <c r="H55" s="52">
        <v>38431.07</v>
      </c>
      <c r="I55" s="4"/>
      <c r="J55" s="4">
        <v>8073</v>
      </c>
      <c r="K55" s="4"/>
      <c r="L55" s="4">
        <v>3918988703</v>
      </c>
      <c r="M55" s="52">
        <f>65742613+13859228</f>
        <v>79601841</v>
      </c>
      <c r="N55" s="29" t="s">
        <v>98</v>
      </c>
      <c r="O55" s="14">
        <v>15</v>
      </c>
      <c r="P55" s="40" t="s">
        <v>637</v>
      </c>
      <c r="Q55" s="55">
        <v>0</v>
      </c>
      <c r="R55" s="31" t="s">
        <v>638</v>
      </c>
      <c r="S55" s="32" t="s">
        <v>639</v>
      </c>
      <c r="T55" s="176">
        <v>37</v>
      </c>
      <c r="U55" s="32" t="s">
        <v>117</v>
      </c>
      <c r="V55" s="29" t="s">
        <v>640</v>
      </c>
      <c r="W55" s="8"/>
      <c r="X55" s="8"/>
      <c r="Y55" s="8"/>
      <c r="Z55" s="33"/>
      <c r="AA55" s="7"/>
      <c r="AB55" s="34"/>
      <c r="AC55" s="18"/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>
        <v>54</v>
      </c>
      <c r="B56" s="40" t="s">
        <v>48</v>
      </c>
      <c r="C56" s="40" t="s">
        <v>49</v>
      </c>
      <c r="D56" s="41">
        <v>44281</v>
      </c>
      <c r="E56" s="141">
        <v>4001</v>
      </c>
      <c r="F56" s="47" t="s">
        <v>641</v>
      </c>
      <c r="G56" s="28"/>
      <c r="H56" s="52">
        <v>34.07</v>
      </c>
      <c r="I56" s="4"/>
      <c r="J56" s="4"/>
      <c r="K56" s="4"/>
      <c r="L56" s="4">
        <v>17399018</v>
      </c>
      <c r="M56" s="52">
        <v>205929</v>
      </c>
      <c r="N56" s="29" t="s">
        <v>624</v>
      </c>
      <c r="O56" s="14">
        <v>1</v>
      </c>
      <c r="P56" s="40" t="s">
        <v>244</v>
      </c>
      <c r="Q56" s="55">
        <v>0</v>
      </c>
      <c r="R56" s="31" t="s">
        <v>642</v>
      </c>
      <c r="S56" s="32" t="s">
        <v>643</v>
      </c>
      <c r="T56" s="176">
        <v>12</v>
      </c>
      <c r="U56" s="32" t="s">
        <v>581</v>
      </c>
      <c r="V56" s="29">
        <v>98</v>
      </c>
      <c r="W56" s="8"/>
      <c r="X56" s="8"/>
      <c r="Y56" s="8"/>
      <c r="Z56" s="33" t="s">
        <v>492</v>
      </c>
      <c r="AA56" s="7">
        <v>40372</v>
      </c>
      <c r="AB56" s="34" t="s">
        <v>644</v>
      </c>
      <c r="AC56" s="18">
        <v>40570</v>
      </c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>
        <v>55</v>
      </c>
      <c r="B57" s="40" t="s">
        <v>46</v>
      </c>
      <c r="C57" s="40" t="s">
        <v>39</v>
      </c>
      <c r="D57" s="41">
        <v>44281</v>
      </c>
      <c r="E57" s="141">
        <v>3926</v>
      </c>
      <c r="F57" s="47" t="s">
        <v>645</v>
      </c>
      <c r="G57" s="28" t="s">
        <v>100</v>
      </c>
      <c r="H57" s="52">
        <v>18710.1</v>
      </c>
      <c r="I57" s="4"/>
      <c r="J57" s="4">
        <v>2149.6</v>
      </c>
      <c r="K57" s="4"/>
      <c r="L57" s="4">
        <v>3212037218</v>
      </c>
      <c r="M57" s="52">
        <v>43056221</v>
      </c>
      <c r="N57" s="29" t="s">
        <v>136</v>
      </c>
      <c r="O57" s="14">
        <v>19</v>
      </c>
      <c r="P57" s="40" t="s">
        <v>646</v>
      </c>
      <c r="Q57" s="55">
        <v>0</v>
      </c>
      <c r="R57" s="31" t="s">
        <v>647</v>
      </c>
      <c r="S57" s="32" t="s">
        <v>648</v>
      </c>
      <c r="T57" s="176">
        <v>14</v>
      </c>
      <c r="U57" s="32" t="s">
        <v>649</v>
      </c>
      <c r="V57" s="29" t="s">
        <v>650</v>
      </c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>
        <v>56</v>
      </c>
      <c r="B58" s="40" t="s">
        <v>46</v>
      </c>
      <c r="C58" s="40" t="s">
        <v>39</v>
      </c>
      <c r="D58" s="41">
        <v>44285</v>
      </c>
      <c r="E58" s="141">
        <v>6615</v>
      </c>
      <c r="F58" s="47" t="s">
        <v>651</v>
      </c>
      <c r="G58" s="28" t="s">
        <v>100</v>
      </c>
      <c r="H58" s="52">
        <v>38265.29</v>
      </c>
      <c r="I58" s="4"/>
      <c r="J58" s="4">
        <v>7113.43</v>
      </c>
      <c r="K58" s="4"/>
      <c r="L58" s="4">
        <v>10125671367</v>
      </c>
      <c r="M58" s="52">
        <v>85466720</v>
      </c>
      <c r="N58" s="29" t="s">
        <v>98</v>
      </c>
      <c r="O58" s="14">
        <v>18</v>
      </c>
      <c r="P58" s="40" t="s">
        <v>652</v>
      </c>
      <c r="Q58" s="55">
        <v>0</v>
      </c>
      <c r="R58" s="31" t="s">
        <v>653</v>
      </c>
      <c r="S58" s="32" t="s">
        <v>654</v>
      </c>
      <c r="T58" s="176">
        <v>37</v>
      </c>
      <c r="U58" s="32" t="s">
        <v>655</v>
      </c>
      <c r="V58" s="29" t="s">
        <v>656</v>
      </c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>
        <v>57</v>
      </c>
      <c r="B59" s="40" t="s">
        <v>99</v>
      </c>
      <c r="C59" s="40" t="s">
        <v>39</v>
      </c>
      <c r="D59" s="41">
        <v>44287</v>
      </c>
      <c r="E59" s="141">
        <v>6729</v>
      </c>
      <c r="F59" s="47" t="s">
        <v>775</v>
      </c>
      <c r="G59" s="28" t="s">
        <v>100</v>
      </c>
      <c r="H59" s="52">
        <v>18702.06</v>
      </c>
      <c r="I59" s="4"/>
      <c r="J59" s="4">
        <v>3567.9</v>
      </c>
      <c r="K59" s="4"/>
      <c r="L59" s="4">
        <v>5397137599</v>
      </c>
      <c r="M59" s="52">
        <v>30224753</v>
      </c>
      <c r="N59" s="29" t="s">
        <v>136</v>
      </c>
      <c r="O59" s="14">
        <v>12</v>
      </c>
      <c r="P59" s="40" t="s">
        <v>776</v>
      </c>
      <c r="Q59" s="55">
        <v>0</v>
      </c>
      <c r="R59" s="31" t="s">
        <v>777</v>
      </c>
      <c r="S59" s="32" t="s">
        <v>778</v>
      </c>
      <c r="T59" s="176">
        <v>31</v>
      </c>
      <c r="U59" s="32" t="s">
        <v>779</v>
      </c>
      <c r="V59" s="29" t="s">
        <v>780</v>
      </c>
      <c r="W59" s="8"/>
      <c r="X59" s="8"/>
      <c r="Y59" s="8"/>
      <c r="Z59" s="33" t="s">
        <v>781</v>
      </c>
      <c r="AA59" s="7">
        <v>43964</v>
      </c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>
        <v>58</v>
      </c>
      <c r="B60" s="40" t="s">
        <v>48</v>
      </c>
      <c r="C60" s="40" t="s">
        <v>40</v>
      </c>
      <c r="D60" s="41">
        <v>44291</v>
      </c>
      <c r="E60" s="141">
        <v>1229</v>
      </c>
      <c r="F60" s="47" t="s">
        <v>782</v>
      </c>
      <c r="G60" s="28"/>
      <c r="H60" s="52">
        <v>0</v>
      </c>
      <c r="I60" s="4"/>
      <c r="J60" s="4">
        <v>760</v>
      </c>
      <c r="K60" s="4"/>
      <c r="L60" s="4">
        <v>2017890</v>
      </c>
      <c r="M60" s="52">
        <v>20178</v>
      </c>
      <c r="N60" s="29" t="s">
        <v>624</v>
      </c>
      <c r="O60" s="14">
        <v>0</v>
      </c>
      <c r="P60" s="40" t="s">
        <v>224</v>
      </c>
      <c r="Q60" s="55">
        <v>0</v>
      </c>
      <c r="R60" s="31" t="s">
        <v>783</v>
      </c>
      <c r="S60" s="32" t="s">
        <v>784</v>
      </c>
      <c r="T60" s="176">
        <v>8</v>
      </c>
      <c r="U60" s="32" t="s">
        <v>119</v>
      </c>
      <c r="V60" s="29">
        <v>2520</v>
      </c>
      <c r="W60" s="8"/>
      <c r="X60" s="8"/>
      <c r="Y60" s="8"/>
      <c r="Z60" s="33" t="s">
        <v>785</v>
      </c>
      <c r="AA60" s="7">
        <v>38691</v>
      </c>
      <c r="AB60" s="34" t="s">
        <v>786</v>
      </c>
      <c r="AC60" s="18">
        <v>39631</v>
      </c>
      <c r="AD60" s="34" t="s">
        <v>787</v>
      </c>
      <c r="AE60" s="73">
        <v>39631</v>
      </c>
      <c r="AF60" s="8"/>
      <c r="AG60" s="8"/>
      <c r="AH60" s="8"/>
      <c r="AI60" s="8"/>
      <c r="AJ60" s="8"/>
      <c r="AK60" s="8"/>
    </row>
    <row r="61" spans="1:37" ht="12.75">
      <c r="A61" s="11">
        <v>59</v>
      </c>
      <c r="B61" s="40" t="s">
        <v>48</v>
      </c>
      <c r="C61" s="40" t="s">
        <v>40</v>
      </c>
      <c r="D61" s="41">
        <v>44292</v>
      </c>
      <c r="E61" s="141">
        <v>5</v>
      </c>
      <c r="F61" s="47" t="s">
        <v>788</v>
      </c>
      <c r="G61" s="28"/>
      <c r="H61" s="52">
        <v>0</v>
      </c>
      <c r="I61" s="4"/>
      <c r="J61" s="4">
        <v>292.33</v>
      </c>
      <c r="K61" s="4"/>
      <c r="L61" s="4">
        <v>1805500</v>
      </c>
      <c r="M61" s="52">
        <v>18050</v>
      </c>
      <c r="N61" s="29" t="s">
        <v>624</v>
      </c>
      <c r="O61" s="14">
        <v>0</v>
      </c>
      <c r="P61" s="40" t="s">
        <v>224</v>
      </c>
      <c r="Q61" s="55">
        <v>0</v>
      </c>
      <c r="R61" s="31" t="s">
        <v>789</v>
      </c>
      <c r="S61" s="32" t="s">
        <v>790</v>
      </c>
      <c r="T61" s="176">
        <v>11</v>
      </c>
      <c r="U61" s="32" t="s">
        <v>525</v>
      </c>
      <c r="V61" s="29">
        <v>1805</v>
      </c>
      <c r="W61" s="8"/>
      <c r="X61" s="8"/>
      <c r="Y61" s="8"/>
      <c r="Z61" s="33" t="s">
        <v>791</v>
      </c>
      <c r="AA61" s="7">
        <v>36595</v>
      </c>
      <c r="AB61" s="34" t="s">
        <v>792</v>
      </c>
      <c r="AC61" s="18">
        <v>41493</v>
      </c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>
        <v>60</v>
      </c>
      <c r="B62" s="40" t="s">
        <v>48</v>
      </c>
      <c r="C62" s="40" t="s">
        <v>40</v>
      </c>
      <c r="D62" s="41">
        <v>44292</v>
      </c>
      <c r="E62" s="141">
        <v>29</v>
      </c>
      <c r="F62" s="47" t="s">
        <v>793</v>
      </c>
      <c r="G62" s="28"/>
      <c r="H62" s="52">
        <v>0</v>
      </c>
      <c r="I62" s="4"/>
      <c r="J62" s="4">
        <v>1172.44</v>
      </c>
      <c r="K62" s="4"/>
      <c r="L62" s="4">
        <v>4460000</v>
      </c>
      <c r="M62" s="52">
        <v>44600</v>
      </c>
      <c r="N62" s="29" t="s">
        <v>624</v>
      </c>
      <c r="O62" s="14">
        <v>0</v>
      </c>
      <c r="P62" s="40" t="s">
        <v>224</v>
      </c>
      <c r="Q62" s="55">
        <v>0</v>
      </c>
      <c r="R62" s="31" t="s">
        <v>794</v>
      </c>
      <c r="S62" s="32" t="s">
        <v>795</v>
      </c>
      <c r="T62" s="176">
        <v>8</v>
      </c>
      <c r="U62" s="32" t="s">
        <v>119</v>
      </c>
      <c r="V62" s="29">
        <v>3362</v>
      </c>
      <c r="W62" s="8"/>
      <c r="X62" s="8"/>
      <c r="Y62" s="8"/>
      <c r="Z62" s="33" t="s">
        <v>796</v>
      </c>
      <c r="AA62" s="7">
        <v>26375</v>
      </c>
      <c r="AB62" s="34" t="s">
        <v>797</v>
      </c>
      <c r="AC62" s="18">
        <v>31029</v>
      </c>
      <c r="AD62" s="34" t="s">
        <v>798</v>
      </c>
      <c r="AE62" s="73">
        <v>32554</v>
      </c>
      <c r="AF62" s="34" t="s">
        <v>799</v>
      </c>
      <c r="AG62" s="18">
        <v>38568</v>
      </c>
      <c r="AH62" s="34" t="s">
        <v>800</v>
      </c>
      <c r="AI62" s="18">
        <v>38799</v>
      </c>
      <c r="AJ62" s="34" t="s">
        <v>801</v>
      </c>
      <c r="AK62" s="18">
        <v>39027</v>
      </c>
    </row>
    <row r="63" spans="1:37" ht="12.75">
      <c r="A63" s="11">
        <v>61</v>
      </c>
      <c r="B63" s="40" t="s">
        <v>48</v>
      </c>
      <c r="C63" s="40" t="s">
        <v>49</v>
      </c>
      <c r="D63" s="41">
        <v>44292</v>
      </c>
      <c r="E63" s="141">
        <v>66</v>
      </c>
      <c r="F63" s="47" t="s">
        <v>802</v>
      </c>
      <c r="G63" s="28"/>
      <c r="H63" s="52">
        <v>15</v>
      </c>
      <c r="I63" s="4"/>
      <c r="J63" s="4">
        <v>218.34</v>
      </c>
      <c r="K63" s="4"/>
      <c r="L63" s="4">
        <v>3672693</v>
      </c>
      <c r="M63" s="52">
        <v>149348</v>
      </c>
      <c r="N63" s="29" t="s">
        <v>138</v>
      </c>
      <c r="O63" s="14">
        <v>0</v>
      </c>
      <c r="P63" s="40" t="s">
        <v>219</v>
      </c>
      <c r="Q63" s="55">
        <v>0</v>
      </c>
      <c r="R63" s="31" t="s">
        <v>803</v>
      </c>
      <c r="S63" s="32" t="s">
        <v>804</v>
      </c>
      <c r="T63" s="176">
        <v>5</v>
      </c>
      <c r="U63" s="32" t="s">
        <v>805</v>
      </c>
      <c r="V63" s="29">
        <v>5245</v>
      </c>
      <c r="W63" s="8"/>
      <c r="X63" s="8"/>
      <c r="Y63" s="8"/>
      <c r="Z63" s="33" t="s">
        <v>806</v>
      </c>
      <c r="AA63" s="7">
        <v>15630</v>
      </c>
      <c r="AB63" s="34" t="s">
        <v>807</v>
      </c>
      <c r="AC63" s="18">
        <v>32126</v>
      </c>
      <c r="AD63" s="34" t="s">
        <v>808</v>
      </c>
      <c r="AE63" s="73">
        <v>37154</v>
      </c>
      <c r="AF63" s="8"/>
      <c r="AG63" s="8"/>
      <c r="AH63" s="8"/>
      <c r="AI63" s="8"/>
      <c r="AJ63" s="8"/>
      <c r="AK63" s="8"/>
    </row>
    <row r="64" spans="1:37" ht="12.75">
      <c r="A64" s="11">
        <v>62</v>
      </c>
      <c r="B64" s="40" t="s">
        <v>48</v>
      </c>
      <c r="C64" s="40" t="s">
        <v>40</v>
      </c>
      <c r="D64" s="41">
        <v>44294</v>
      </c>
      <c r="E64" s="141">
        <v>537</v>
      </c>
      <c r="F64" s="47" t="s">
        <v>809</v>
      </c>
      <c r="G64" s="28"/>
      <c r="H64" s="52">
        <v>0</v>
      </c>
      <c r="I64" s="4"/>
      <c r="J64" s="4">
        <v>540.32</v>
      </c>
      <c r="K64" s="4"/>
      <c r="L64" s="4">
        <v>1582700</v>
      </c>
      <c r="M64" s="52">
        <v>15827</v>
      </c>
      <c r="N64" s="29" t="s">
        <v>810</v>
      </c>
      <c r="O64" s="14">
        <v>0</v>
      </c>
      <c r="P64" s="40" t="s">
        <v>244</v>
      </c>
      <c r="Q64" s="55">
        <v>0</v>
      </c>
      <c r="R64" s="31" t="s">
        <v>811</v>
      </c>
      <c r="S64" s="32" t="s">
        <v>812</v>
      </c>
      <c r="T64" s="176">
        <v>8</v>
      </c>
      <c r="U64" s="32" t="s">
        <v>813</v>
      </c>
      <c r="V64" s="29">
        <v>2980</v>
      </c>
      <c r="W64" s="8"/>
      <c r="X64" s="8"/>
      <c r="Y64" s="8"/>
      <c r="Z64" s="33" t="s">
        <v>814</v>
      </c>
      <c r="AA64" s="7">
        <v>41487</v>
      </c>
      <c r="AB64" s="34" t="s">
        <v>815</v>
      </c>
      <c r="AC64" s="18">
        <v>41572</v>
      </c>
      <c r="AD64" s="34" t="s">
        <v>816</v>
      </c>
      <c r="AE64" s="73">
        <v>41817</v>
      </c>
      <c r="AF64" s="8"/>
      <c r="AG64" s="8"/>
      <c r="AH64" s="8"/>
      <c r="AI64" s="8"/>
      <c r="AJ64" s="8"/>
      <c r="AK64" s="8"/>
    </row>
    <row r="65" spans="1:37" ht="12.75">
      <c r="A65" s="11">
        <v>63</v>
      </c>
      <c r="B65" s="40" t="s">
        <v>21</v>
      </c>
      <c r="C65" s="40" t="s">
        <v>459</v>
      </c>
      <c r="D65" s="41">
        <v>44299</v>
      </c>
      <c r="E65" s="141">
        <v>5154</v>
      </c>
      <c r="F65" s="47" t="s">
        <v>864</v>
      </c>
      <c r="G65" s="28"/>
      <c r="H65" s="52">
        <v>19.58</v>
      </c>
      <c r="I65" s="4"/>
      <c r="J65" s="4">
        <v>220.5</v>
      </c>
      <c r="K65" s="4"/>
      <c r="L65" s="4">
        <v>3589425</v>
      </c>
      <c r="M65" s="52">
        <v>53841</v>
      </c>
      <c r="N65" s="29" t="s">
        <v>98</v>
      </c>
      <c r="O65" s="14">
        <v>1</v>
      </c>
      <c r="P65" s="40" t="s">
        <v>224</v>
      </c>
      <c r="Q65" s="55">
        <v>0</v>
      </c>
      <c r="R65" s="31" t="s">
        <v>865</v>
      </c>
      <c r="S65" s="32" t="s">
        <v>866</v>
      </c>
      <c r="T65" s="176">
        <v>20</v>
      </c>
      <c r="U65" s="32" t="s">
        <v>867</v>
      </c>
      <c r="V65" s="29">
        <v>388</v>
      </c>
      <c r="W65" s="8"/>
      <c r="X65" s="8"/>
      <c r="Y65" s="8"/>
      <c r="Z65" s="33"/>
      <c r="AA65" s="7"/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>
        <v>64</v>
      </c>
      <c r="B66" s="40" t="s">
        <v>48</v>
      </c>
      <c r="C66" s="40" t="s">
        <v>49</v>
      </c>
      <c r="D66" s="41">
        <v>44301</v>
      </c>
      <c r="E66" s="141">
        <v>4462</v>
      </c>
      <c r="F66" s="47" t="s">
        <v>817</v>
      </c>
      <c r="G66" s="28"/>
      <c r="H66" s="52">
        <v>47.15</v>
      </c>
      <c r="I66" s="4"/>
      <c r="J66" s="4"/>
      <c r="K66" s="4"/>
      <c r="L66" s="4">
        <v>20377159</v>
      </c>
      <c r="M66" s="52">
        <v>237879</v>
      </c>
      <c r="N66" s="29" t="s">
        <v>98</v>
      </c>
      <c r="O66" s="14">
        <v>2</v>
      </c>
      <c r="P66" s="40" t="s">
        <v>224</v>
      </c>
      <c r="Q66" s="55">
        <v>0</v>
      </c>
      <c r="R66" s="31" t="s">
        <v>818</v>
      </c>
      <c r="S66" s="32" t="s">
        <v>819</v>
      </c>
      <c r="T66" s="176">
        <v>22</v>
      </c>
      <c r="U66" s="32" t="s">
        <v>820</v>
      </c>
      <c r="V66" s="29">
        <v>397</v>
      </c>
      <c r="W66" s="8"/>
      <c r="X66" s="8"/>
      <c r="Y66" s="8"/>
      <c r="Z66" s="33" t="s">
        <v>821</v>
      </c>
      <c r="AA66" s="7">
        <v>24590</v>
      </c>
      <c r="AB66" s="34" t="s">
        <v>112</v>
      </c>
      <c r="AC66" s="18">
        <v>24639</v>
      </c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>
        <v>65</v>
      </c>
      <c r="B67" s="40" t="s">
        <v>46</v>
      </c>
      <c r="C67" s="40" t="s">
        <v>39</v>
      </c>
      <c r="D67" s="41">
        <v>44301</v>
      </c>
      <c r="E67" s="141">
        <v>1017</v>
      </c>
      <c r="F67" s="47" t="s">
        <v>793</v>
      </c>
      <c r="G67" s="28" t="s">
        <v>100</v>
      </c>
      <c r="H67" s="52">
        <v>813.26</v>
      </c>
      <c r="I67" s="4"/>
      <c r="J67" s="4">
        <v>559.5</v>
      </c>
      <c r="K67" s="4"/>
      <c r="L67" s="4">
        <v>214835476</v>
      </c>
      <c r="M67" s="52">
        <f>3222532-966760</f>
        <v>2255772</v>
      </c>
      <c r="N67" s="29" t="s">
        <v>98</v>
      </c>
      <c r="O67" s="14">
        <v>3</v>
      </c>
      <c r="P67" s="40" t="s">
        <v>822</v>
      </c>
      <c r="Q67" s="55">
        <v>0</v>
      </c>
      <c r="R67" s="31" t="s">
        <v>823</v>
      </c>
      <c r="S67" s="32" t="s">
        <v>591</v>
      </c>
      <c r="T67" s="176">
        <v>10</v>
      </c>
      <c r="U67" s="32" t="s">
        <v>824</v>
      </c>
      <c r="V67" s="29">
        <v>337</v>
      </c>
      <c r="W67" s="8"/>
      <c r="X67" s="8"/>
      <c r="Y67" s="8"/>
      <c r="Z67" s="33"/>
      <c r="AA67" s="7"/>
      <c r="AB67" s="34"/>
      <c r="AC67" s="18"/>
      <c r="AD67" s="34"/>
      <c r="AE67" s="73"/>
      <c r="AF67" s="8"/>
      <c r="AG67" s="8"/>
      <c r="AH67" s="8"/>
      <c r="AI67" s="8"/>
      <c r="AJ67" s="8"/>
      <c r="AK67" s="8"/>
    </row>
    <row r="68" spans="1:37" ht="12.75">
      <c r="A68" s="11">
        <v>66</v>
      </c>
      <c r="B68" s="40" t="s">
        <v>99</v>
      </c>
      <c r="C68" s="40" t="s">
        <v>39</v>
      </c>
      <c r="D68" s="41">
        <v>44307</v>
      </c>
      <c r="E68" s="141">
        <v>1551</v>
      </c>
      <c r="F68" s="47" t="s">
        <v>825</v>
      </c>
      <c r="G68" s="28" t="s">
        <v>100</v>
      </c>
      <c r="H68" s="52">
        <v>2131.78</v>
      </c>
      <c r="I68" s="4"/>
      <c r="J68" s="4">
        <v>1086.2</v>
      </c>
      <c r="K68" s="4"/>
      <c r="L68" s="4">
        <v>82836438</v>
      </c>
      <c r="M68" s="52">
        <v>646198</v>
      </c>
      <c r="N68" s="29" t="s">
        <v>98</v>
      </c>
      <c r="O68" s="14">
        <v>3</v>
      </c>
      <c r="P68" s="40" t="s">
        <v>826</v>
      </c>
      <c r="Q68" s="55">
        <v>0</v>
      </c>
      <c r="R68" s="31" t="s">
        <v>827</v>
      </c>
      <c r="S68" s="32" t="s">
        <v>591</v>
      </c>
      <c r="T68" s="176">
        <v>4</v>
      </c>
      <c r="U68" s="32" t="s">
        <v>828</v>
      </c>
      <c r="V68" s="29">
        <v>1288</v>
      </c>
      <c r="W68" s="8"/>
      <c r="X68" s="8"/>
      <c r="Y68" s="8"/>
      <c r="Z68" s="33" t="s">
        <v>829</v>
      </c>
      <c r="AA68" s="7">
        <v>43460</v>
      </c>
      <c r="AB68" s="34"/>
      <c r="AC68" s="18"/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>
        <v>67</v>
      </c>
      <c r="B69" s="40" t="s">
        <v>48</v>
      </c>
      <c r="C69" s="40" t="s">
        <v>40</v>
      </c>
      <c r="D69" s="41">
        <v>44307</v>
      </c>
      <c r="E69" s="141">
        <v>771</v>
      </c>
      <c r="F69" s="47" t="s">
        <v>830</v>
      </c>
      <c r="G69" s="28"/>
      <c r="H69" s="52">
        <v>10</v>
      </c>
      <c r="I69" s="4"/>
      <c r="J69" s="4"/>
      <c r="K69" s="4"/>
      <c r="L69" s="4">
        <v>279650</v>
      </c>
      <c r="M69" s="52">
        <v>2797</v>
      </c>
      <c r="N69" s="29" t="s">
        <v>831</v>
      </c>
      <c r="O69" s="14">
        <v>0</v>
      </c>
      <c r="P69" s="40" t="s">
        <v>832</v>
      </c>
      <c r="Q69" s="55">
        <v>0</v>
      </c>
      <c r="R69" s="31" t="s">
        <v>833</v>
      </c>
      <c r="S69" s="32" t="s">
        <v>834</v>
      </c>
      <c r="T69" s="176">
        <v>5</v>
      </c>
      <c r="U69" s="32" t="s">
        <v>168</v>
      </c>
      <c r="V69" s="29">
        <v>5675</v>
      </c>
      <c r="W69" s="8"/>
      <c r="X69" s="8"/>
      <c r="Y69" s="8"/>
      <c r="Z69" s="33"/>
      <c r="AA69" s="7"/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>
        <v>68</v>
      </c>
      <c r="B70" s="40" t="s">
        <v>48</v>
      </c>
      <c r="C70" s="40" t="s">
        <v>40</v>
      </c>
      <c r="D70" s="41">
        <v>44307</v>
      </c>
      <c r="E70" s="141">
        <v>6168</v>
      </c>
      <c r="F70" s="47" t="s">
        <v>121</v>
      </c>
      <c r="G70" s="28" t="s">
        <v>100</v>
      </c>
      <c r="H70" s="52">
        <v>25.86</v>
      </c>
      <c r="I70" s="4"/>
      <c r="J70" s="4">
        <v>200</v>
      </c>
      <c r="K70" s="4"/>
      <c r="L70" s="4">
        <v>7389009</v>
      </c>
      <c r="M70" s="52">
        <v>89471</v>
      </c>
      <c r="N70" s="29" t="s">
        <v>98</v>
      </c>
      <c r="O70" s="14">
        <v>0</v>
      </c>
      <c r="P70" s="40" t="s">
        <v>224</v>
      </c>
      <c r="Q70" s="55">
        <v>0</v>
      </c>
      <c r="R70" s="31" t="s">
        <v>835</v>
      </c>
      <c r="S70" s="32" t="s">
        <v>836</v>
      </c>
      <c r="T70" s="176">
        <v>23</v>
      </c>
      <c r="U70" s="32" t="s">
        <v>837</v>
      </c>
      <c r="V70" s="29">
        <v>5198</v>
      </c>
      <c r="W70" s="8"/>
      <c r="X70" s="8"/>
      <c r="Y70" s="8"/>
      <c r="Z70" s="33" t="s">
        <v>838</v>
      </c>
      <c r="AA70" s="7">
        <v>25331</v>
      </c>
      <c r="AB70" s="34" t="s">
        <v>112</v>
      </c>
      <c r="AC70" s="18">
        <v>27509</v>
      </c>
      <c r="AD70" s="34"/>
      <c r="AE70" s="73"/>
      <c r="AF70" s="34"/>
      <c r="AG70" s="18"/>
      <c r="AH70" s="34"/>
      <c r="AI70" s="18"/>
      <c r="AJ70" s="8"/>
      <c r="AK70" s="8"/>
    </row>
    <row r="71" spans="1:37" ht="12.75">
      <c r="A71" s="11">
        <v>69</v>
      </c>
      <c r="B71" s="40" t="s">
        <v>21</v>
      </c>
      <c r="C71" s="40" t="s">
        <v>868</v>
      </c>
      <c r="D71" s="41">
        <v>44307</v>
      </c>
      <c r="E71" s="141">
        <v>261</v>
      </c>
      <c r="F71" s="47" t="s">
        <v>869</v>
      </c>
      <c r="G71" s="28"/>
      <c r="H71" s="52">
        <v>2955.5</v>
      </c>
      <c r="I71" s="4"/>
      <c r="J71" s="4">
        <v>5138.1</v>
      </c>
      <c r="K71" s="4"/>
      <c r="L71" s="4">
        <v>53896450</v>
      </c>
      <c r="M71" s="52">
        <v>712918</v>
      </c>
      <c r="N71" s="29" t="s">
        <v>870</v>
      </c>
      <c r="O71" s="14">
        <v>1</v>
      </c>
      <c r="P71" s="40" t="s">
        <v>244</v>
      </c>
      <c r="Q71" s="55">
        <v>0</v>
      </c>
      <c r="R71" s="31" t="s">
        <v>871</v>
      </c>
      <c r="S71" s="32" t="s">
        <v>872</v>
      </c>
      <c r="T71" s="176">
        <v>6</v>
      </c>
      <c r="U71" s="32" t="s">
        <v>157</v>
      </c>
      <c r="V71" s="29">
        <v>244</v>
      </c>
      <c r="W71" s="8"/>
      <c r="X71" s="8"/>
      <c r="Y71" s="8"/>
      <c r="Z71" s="33"/>
      <c r="AA71" s="7"/>
      <c r="AB71" s="34"/>
      <c r="AC71" s="18"/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>
        <v>70</v>
      </c>
      <c r="B72" s="40" t="s">
        <v>99</v>
      </c>
      <c r="C72" s="40" t="s">
        <v>39</v>
      </c>
      <c r="D72" s="41">
        <v>44308</v>
      </c>
      <c r="E72" s="141">
        <v>5469</v>
      </c>
      <c r="F72" s="47" t="s">
        <v>839</v>
      </c>
      <c r="G72" s="28" t="s">
        <v>100</v>
      </c>
      <c r="H72" s="52">
        <v>6546.38</v>
      </c>
      <c r="I72" s="4"/>
      <c r="J72" s="4">
        <v>2612.47</v>
      </c>
      <c r="K72" s="4"/>
      <c r="L72" s="4">
        <v>121584094</v>
      </c>
      <c r="M72" s="52">
        <v>658130</v>
      </c>
      <c r="N72" s="29" t="s">
        <v>98</v>
      </c>
      <c r="O72" s="14">
        <v>5</v>
      </c>
      <c r="P72" s="40" t="s">
        <v>840</v>
      </c>
      <c r="Q72" s="55">
        <v>0</v>
      </c>
      <c r="R72" s="31" t="s">
        <v>841</v>
      </c>
      <c r="S72" s="32" t="s">
        <v>842</v>
      </c>
      <c r="T72" s="176">
        <v>22</v>
      </c>
      <c r="U72" s="32" t="s">
        <v>473</v>
      </c>
      <c r="V72" s="29" t="s">
        <v>843</v>
      </c>
      <c r="W72" s="8"/>
      <c r="X72" s="8"/>
      <c r="Y72" s="8"/>
      <c r="Z72" s="33" t="s">
        <v>844</v>
      </c>
      <c r="AA72" s="7">
        <v>43147</v>
      </c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>
        <v>71</v>
      </c>
      <c r="B73" s="40" t="s">
        <v>46</v>
      </c>
      <c r="C73" s="40" t="s">
        <v>39</v>
      </c>
      <c r="D73" s="41">
        <v>44308</v>
      </c>
      <c r="E73" s="141">
        <v>3037</v>
      </c>
      <c r="F73" s="47" t="s">
        <v>845</v>
      </c>
      <c r="G73" s="28" t="s">
        <v>100</v>
      </c>
      <c r="H73" s="52">
        <v>36873.72</v>
      </c>
      <c r="I73" s="4"/>
      <c r="J73" s="4">
        <v>5044.41</v>
      </c>
      <c r="K73" s="4"/>
      <c r="L73" s="4">
        <v>4709180578</v>
      </c>
      <c r="M73" s="52">
        <f>82343447+10730314+1195.791</f>
        <v>93074956.791</v>
      </c>
      <c r="N73" s="29" t="s">
        <v>136</v>
      </c>
      <c r="O73" s="195" t="s">
        <v>846</v>
      </c>
      <c r="P73" s="40" t="s">
        <v>847</v>
      </c>
      <c r="Q73" s="55">
        <v>0</v>
      </c>
      <c r="R73" s="31" t="s">
        <v>848</v>
      </c>
      <c r="S73" s="32" t="s">
        <v>597</v>
      </c>
      <c r="T73" s="176">
        <v>13</v>
      </c>
      <c r="U73" s="32" t="s">
        <v>849</v>
      </c>
      <c r="V73" s="29" t="s">
        <v>850</v>
      </c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>
        <v>72</v>
      </c>
      <c r="B74" s="40" t="s">
        <v>46</v>
      </c>
      <c r="C74" s="40" t="s">
        <v>39</v>
      </c>
      <c r="D74" s="41">
        <v>44312</v>
      </c>
      <c r="E74" s="141">
        <v>3001</v>
      </c>
      <c r="F74" s="47" t="s">
        <v>420</v>
      </c>
      <c r="G74" s="28" t="s">
        <v>100</v>
      </c>
      <c r="H74" s="52">
        <v>23392.07</v>
      </c>
      <c r="I74" s="4"/>
      <c r="J74" s="4">
        <v>27580</v>
      </c>
      <c r="K74" s="4"/>
      <c r="L74" s="4">
        <v>4900685449</v>
      </c>
      <c r="M74" s="52">
        <f>34630824-7304447-7682784-686049</f>
        <v>18957544</v>
      </c>
      <c r="N74" s="29" t="s">
        <v>136</v>
      </c>
      <c r="O74" s="14">
        <v>20</v>
      </c>
      <c r="P74" s="40" t="s">
        <v>851</v>
      </c>
      <c r="Q74" s="55">
        <v>0</v>
      </c>
      <c r="R74" s="31" t="s">
        <v>852</v>
      </c>
      <c r="S74" s="32" t="s">
        <v>853</v>
      </c>
      <c r="T74" s="176">
        <v>12</v>
      </c>
      <c r="U74" s="32" t="s">
        <v>854</v>
      </c>
      <c r="V74" s="29">
        <v>67</v>
      </c>
      <c r="W74" s="8"/>
      <c r="X74" s="8"/>
      <c r="Y74" s="8"/>
      <c r="Z74" s="33"/>
      <c r="AA74" s="7"/>
      <c r="AB74" s="34"/>
      <c r="AC74" s="73"/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199">
        <v>73</v>
      </c>
      <c r="B75" s="40" t="s">
        <v>46</v>
      </c>
      <c r="C75" s="40" t="s">
        <v>39</v>
      </c>
      <c r="D75" s="41">
        <v>44312</v>
      </c>
      <c r="E75" s="141">
        <v>6520</v>
      </c>
      <c r="F75" s="47" t="s">
        <v>855</v>
      </c>
      <c r="G75" s="28" t="s">
        <v>100</v>
      </c>
      <c r="H75" s="52">
        <v>17266.22</v>
      </c>
      <c r="I75" s="4"/>
      <c r="J75" s="4">
        <v>3000</v>
      </c>
      <c r="K75" s="4"/>
      <c r="L75" s="4">
        <v>3617307622</v>
      </c>
      <c r="M75" s="52">
        <f>24296032-5236975-5257147</f>
        <v>13801910</v>
      </c>
      <c r="N75" s="29" t="s">
        <v>98</v>
      </c>
      <c r="O75" s="201" t="s">
        <v>856</v>
      </c>
      <c r="P75" s="40" t="s">
        <v>857</v>
      </c>
      <c r="Q75" s="55">
        <v>0</v>
      </c>
      <c r="R75" s="31" t="s">
        <v>858</v>
      </c>
      <c r="S75" s="32" t="s">
        <v>859</v>
      </c>
      <c r="T75" s="176">
        <v>37</v>
      </c>
      <c r="U75" s="32" t="s">
        <v>117</v>
      </c>
      <c r="V75" s="29" t="s">
        <v>860</v>
      </c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>
        <v>74</v>
      </c>
      <c r="B76" s="40" t="s">
        <v>46</v>
      </c>
      <c r="C76" s="40" t="s">
        <v>39</v>
      </c>
      <c r="D76" s="41">
        <v>44314</v>
      </c>
      <c r="E76" s="141">
        <v>17</v>
      </c>
      <c r="F76" s="47" t="s">
        <v>861</v>
      </c>
      <c r="G76" s="28" t="s">
        <v>100</v>
      </c>
      <c r="H76" s="52">
        <v>21176.06</v>
      </c>
      <c r="I76" s="4"/>
      <c r="J76" s="4">
        <v>2020.12</v>
      </c>
      <c r="K76" s="4"/>
      <c r="L76" s="4">
        <v>3984214241</v>
      </c>
      <c r="M76" s="52">
        <f>39186287-7774977-6717217-746358</f>
        <v>23947735</v>
      </c>
      <c r="N76" s="29" t="s">
        <v>136</v>
      </c>
      <c r="O76" s="14">
        <v>18</v>
      </c>
      <c r="P76" s="40" t="s">
        <v>862</v>
      </c>
      <c r="Q76" s="55">
        <v>0</v>
      </c>
      <c r="R76" s="31" t="s">
        <v>863</v>
      </c>
      <c r="S76" s="32" t="s">
        <v>472</v>
      </c>
      <c r="T76" s="176">
        <v>10</v>
      </c>
      <c r="U76" s="32" t="s">
        <v>627</v>
      </c>
      <c r="V76" s="29">
        <v>2783</v>
      </c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>
        <v>75</v>
      </c>
      <c r="B77" s="40" t="s">
        <v>48</v>
      </c>
      <c r="C77" s="40" t="s">
        <v>40</v>
      </c>
      <c r="D77" s="41">
        <v>44315</v>
      </c>
      <c r="E77" s="141">
        <v>3919</v>
      </c>
      <c r="F77" s="47" t="s">
        <v>116</v>
      </c>
      <c r="G77" s="28"/>
      <c r="H77" s="52">
        <v>2</v>
      </c>
      <c r="I77" s="4"/>
      <c r="J77" s="4"/>
      <c r="K77" s="4"/>
      <c r="L77" s="4">
        <v>666400</v>
      </c>
      <c r="M77" s="52">
        <v>6664</v>
      </c>
      <c r="N77" s="29" t="s">
        <v>831</v>
      </c>
      <c r="O77" s="14">
        <v>0</v>
      </c>
      <c r="P77" s="40" t="s">
        <v>832</v>
      </c>
      <c r="Q77" s="55">
        <v>0</v>
      </c>
      <c r="R77" s="31" t="s">
        <v>964</v>
      </c>
      <c r="S77" s="32" t="s">
        <v>965</v>
      </c>
      <c r="T77" s="176">
        <v>14</v>
      </c>
      <c r="U77" s="32" t="s">
        <v>148</v>
      </c>
      <c r="V77" s="29">
        <v>1801</v>
      </c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>
        <v>76</v>
      </c>
      <c r="B78" s="40" t="s">
        <v>99</v>
      </c>
      <c r="C78" s="40" t="s">
        <v>49</v>
      </c>
      <c r="D78" s="41">
        <v>44319</v>
      </c>
      <c r="E78" s="141">
        <v>466</v>
      </c>
      <c r="F78" s="47" t="s">
        <v>802</v>
      </c>
      <c r="G78" s="28"/>
      <c r="H78" s="52">
        <v>174.07</v>
      </c>
      <c r="I78" s="4"/>
      <c r="J78" s="4">
        <v>218.1</v>
      </c>
      <c r="K78" s="4"/>
      <c r="L78" s="4">
        <v>5700915</v>
      </c>
      <c r="M78" s="52">
        <v>71815</v>
      </c>
      <c r="N78" s="29" t="s">
        <v>98</v>
      </c>
      <c r="O78" s="14">
        <v>2</v>
      </c>
      <c r="P78" s="40" t="s">
        <v>224</v>
      </c>
      <c r="Q78" s="55">
        <v>0</v>
      </c>
      <c r="R78" s="31" t="s">
        <v>966</v>
      </c>
      <c r="S78" s="32" t="s">
        <v>967</v>
      </c>
      <c r="T78" s="176">
        <v>5</v>
      </c>
      <c r="U78" s="32" t="s">
        <v>707</v>
      </c>
      <c r="V78" s="29">
        <v>5447</v>
      </c>
      <c r="W78" s="8"/>
      <c r="X78" s="8"/>
      <c r="Y78" s="8"/>
      <c r="Z78" s="33" t="s">
        <v>968</v>
      </c>
      <c r="AA78" s="7">
        <v>38718</v>
      </c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>
        <v>77</v>
      </c>
      <c r="B79" s="40" t="s">
        <v>99</v>
      </c>
      <c r="C79" s="40" t="s">
        <v>49</v>
      </c>
      <c r="D79" s="41">
        <v>44319</v>
      </c>
      <c r="E79" s="141">
        <v>943</v>
      </c>
      <c r="F79" s="47" t="s">
        <v>969</v>
      </c>
      <c r="G79" s="28"/>
      <c r="H79" s="52">
        <v>271.12</v>
      </c>
      <c r="I79" s="4"/>
      <c r="J79" s="4">
        <v>318.8</v>
      </c>
      <c r="K79" s="4"/>
      <c r="L79" s="4">
        <v>5124900</v>
      </c>
      <c r="M79" s="52">
        <v>51249</v>
      </c>
      <c r="N79" s="29" t="s">
        <v>338</v>
      </c>
      <c r="O79" s="14">
        <v>1</v>
      </c>
      <c r="P79" s="40" t="s">
        <v>244</v>
      </c>
      <c r="Q79" s="55">
        <v>0</v>
      </c>
      <c r="R79" s="31" t="s">
        <v>970</v>
      </c>
      <c r="S79" s="32" t="s">
        <v>971</v>
      </c>
      <c r="T79" s="176">
        <v>11</v>
      </c>
      <c r="U79" s="32" t="s">
        <v>543</v>
      </c>
      <c r="V79" s="29">
        <v>640</v>
      </c>
      <c r="W79" s="8"/>
      <c r="X79" s="8"/>
      <c r="Y79" s="8"/>
      <c r="Z79" s="33" t="s">
        <v>972</v>
      </c>
      <c r="AA79" s="7">
        <v>29345</v>
      </c>
      <c r="AB79" s="34" t="s">
        <v>973</v>
      </c>
      <c r="AC79" s="18">
        <v>35209</v>
      </c>
      <c r="AD79" s="34" t="s">
        <v>974</v>
      </c>
      <c r="AE79" s="73">
        <v>36404</v>
      </c>
      <c r="AF79" s="34" t="s">
        <v>975</v>
      </c>
      <c r="AG79" s="18">
        <v>44053</v>
      </c>
      <c r="AH79" s="8"/>
      <c r="AI79" s="8"/>
      <c r="AJ79" s="8"/>
      <c r="AK79" s="8"/>
    </row>
    <row r="80" spans="1:37" ht="12.75">
      <c r="A80" s="11">
        <v>78</v>
      </c>
      <c r="B80" s="40" t="s">
        <v>99</v>
      </c>
      <c r="C80" s="40" t="s">
        <v>39</v>
      </c>
      <c r="D80" s="41">
        <v>44319</v>
      </c>
      <c r="E80" s="141">
        <v>6727</v>
      </c>
      <c r="F80" s="47" t="s">
        <v>976</v>
      </c>
      <c r="G80" s="28" t="s">
        <v>100</v>
      </c>
      <c r="H80" s="52">
        <v>8338.43</v>
      </c>
      <c r="I80" s="4"/>
      <c r="J80" s="4">
        <v>1565.86</v>
      </c>
      <c r="K80" s="4"/>
      <c r="L80" s="4">
        <v>666267</v>
      </c>
      <c r="M80" s="52">
        <v>466387</v>
      </c>
      <c r="N80" s="29" t="s">
        <v>136</v>
      </c>
      <c r="O80" s="14">
        <v>9</v>
      </c>
      <c r="P80" s="40" t="s">
        <v>977</v>
      </c>
      <c r="Q80" s="55">
        <v>0</v>
      </c>
      <c r="R80" s="31" t="s">
        <v>978</v>
      </c>
      <c r="S80" s="32" t="s">
        <v>979</v>
      </c>
      <c r="T80" s="176">
        <v>31</v>
      </c>
      <c r="U80" s="32" t="s">
        <v>980</v>
      </c>
      <c r="V80" s="29" t="s">
        <v>981</v>
      </c>
      <c r="W80" s="8"/>
      <c r="X80" s="8"/>
      <c r="Y80" s="8"/>
      <c r="Z80" s="33" t="s">
        <v>982</v>
      </c>
      <c r="AA80" s="7">
        <v>43958</v>
      </c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>
        <v>79</v>
      </c>
      <c r="B81" s="40" t="s">
        <v>21</v>
      </c>
      <c r="C81" s="40" t="s">
        <v>465</v>
      </c>
      <c r="D81" s="41">
        <v>44320</v>
      </c>
      <c r="E81" s="141">
        <v>5715</v>
      </c>
      <c r="F81" s="47" t="s">
        <v>420</v>
      </c>
      <c r="G81" s="28"/>
      <c r="H81" s="52">
        <v>137.8</v>
      </c>
      <c r="I81" s="4"/>
      <c r="J81" s="4">
        <v>302.41</v>
      </c>
      <c r="K81" s="4"/>
      <c r="L81" s="4">
        <v>25879805</v>
      </c>
      <c r="M81" s="52">
        <v>388197</v>
      </c>
      <c r="N81" s="29" t="s">
        <v>98</v>
      </c>
      <c r="O81" s="14">
        <v>1</v>
      </c>
      <c r="P81" s="40" t="s">
        <v>224</v>
      </c>
      <c r="Q81" s="55">
        <v>0</v>
      </c>
      <c r="R81" s="31" t="s">
        <v>983</v>
      </c>
      <c r="S81" s="32" t="s">
        <v>984</v>
      </c>
      <c r="T81" s="176">
        <v>15</v>
      </c>
      <c r="U81" s="32" t="s">
        <v>142</v>
      </c>
      <c r="V81" s="29">
        <v>1415</v>
      </c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>
        <v>80</v>
      </c>
      <c r="B82" s="40" t="s">
        <v>99</v>
      </c>
      <c r="C82" s="40" t="s">
        <v>39</v>
      </c>
      <c r="D82" s="41">
        <v>44320</v>
      </c>
      <c r="E82" s="141">
        <v>6533</v>
      </c>
      <c r="F82" s="47" t="s">
        <v>985</v>
      </c>
      <c r="G82" s="28" t="s">
        <v>100</v>
      </c>
      <c r="H82" s="52">
        <v>84725.19</v>
      </c>
      <c r="I82" s="4"/>
      <c r="J82" s="4">
        <v>2416.41</v>
      </c>
      <c r="K82" s="4"/>
      <c r="L82" s="4">
        <v>63136614</v>
      </c>
      <c r="M82" s="52">
        <v>426460</v>
      </c>
      <c r="N82" s="29" t="s">
        <v>98</v>
      </c>
      <c r="O82" s="14">
        <v>7</v>
      </c>
      <c r="P82" s="40" t="s">
        <v>986</v>
      </c>
      <c r="Q82" s="55">
        <v>0</v>
      </c>
      <c r="R82" s="31" t="s">
        <v>987</v>
      </c>
      <c r="S82" s="32" t="s">
        <v>603</v>
      </c>
      <c r="T82" s="176">
        <v>31</v>
      </c>
      <c r="U82" s="32" t="s">
        <v>988</v>
      </c>
      <c r="V82" s="29" t="s">
        <v>989</v>
      </c>
      <c r="W82" s="8"/>
      <c r="X82" s="8"/>
      <c r="Y82" s="8"/>
      <c r="Z82" s="33" t="s">
        <v>990</v>
      </c>
      <c r="AA82" s="7">
        <v>43423</v>
      </c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>
        <v>81</v>
      </c>
      <c r="B83" s="40" t="s">
        <v>48</v>
      </c>
      <c r="C83" s="40" t="s">
        <v>40</v>
      </c>
      <c r="D83" s="41">
        <v>44320</v>
      </c>
      <c r="E83" s="141">
        <v>2</v>
      </c>
      <c r="F83" s="47" t="s">
        <v>674</v>
      </c>
      <c r="G83" s="28"/>
      <c r="H83" s="52">
        <v>41906.29</v>
      </c>
      <c r="I83" s="4"/>
      <c r="J83" s="4">
        <v>3514.07</v>
      </c>
      <c r="K83" s="4"/>
      <c r="L83" s="4">
        <v>11714479</v>
      </c>
      <c r="M83" s="52">
        <v>117144</v>
      </c>
      <c r="N83" s="29" t="s">
        <v>338</v>
      </c>
      <c r="O83" s="14">
        <v>0</v>
      </c>
      <c r="P83" s="40" t="s">
        <v>244</v>
      </c>
      <c r="Q83" s="55">
        <v>0</v>
      </c>
      <c r="R83" s="31" t="s">
        <v>991</v>
      </c>
      <c r="S83" s="32" t="s">
        <v>992</v>
      </c>
      <c r="T83" s="176">
        <v>11</v>
      </c>
      <c r="U83" s="32" t="s">
        <v>543</v>
      </c>
      <c r="V83" s="29" t="s">
        <v>993</v>
      </c>
      <c r="W83" s="8"/>
      <c r="X83" s="8"/>
      <c r="Y83" s="8"/>
      <c r="Z83" s="33" t="s">
        <v>994</v>
      </c>
      <c r="AA83" s="7">
        <v>42935</v>
      </c>
      <c r="AB83" s="34" t="s">
        <v>995</v>
      </c>
      <c r="AC83" s="18">
        <v>43605</v>
      </c>
      <c r="AD83" s="34" t="s">
        <v>996</v>
      </c>
      <c r="AE83" s="73">
        <v>43910</v>
      </c>
      <c r="AF83" s="8"/>
      <c r="AG83" s="8"/>
      <c r="AH83" s="8"/>
      <c r="AI83" s="8"/>
      <c r="AJ83" s="8"/>
      <c r="AK83" s="8"/>
    </row>
    <row r="84" spans="1:37" ht="12.75">
      <c r="A84" s="11">
        <v>82</v>
      </c>
      <c r="B84" s="40" t="s">
        <v>99</v>
      </c>
      <c r="C84" s="40" t="s">
        <v>39</v>
      </c>
      <c r="D84" s="41">
        <v>44320</v>
      </c>
      <c r="E84" s="141">
        <v>242</v>
      </c>
      <c r="F84" s="47" t="s">
        <v>187</v>
      </c>
      <c r="G84" s="28"/>
      <c r="H84" s="52">
        <v>4635.32</v>
      </c>
      <c r="I84" s="4"/>
      <c r="J84" s="4">
        <v>1297.09</v>
      </c>
      <c r="K84" s="4"/>
      <c r="L84" s="4">
        <v>1214282003</v>
      </c>
      <c r="M84" s="52">
        <v>9107115</v>
      </c>
      <c r="N84" s="29" t="s">
        <v>98</v>
      </c>
      <c r="O84" s="14">
        <v>5</v>
      </c>
      <c r="P84" s="40" t="s">
        <v>997</v>
      </c>
      <c r="Q84" s="55">
        <v>0</v>
      </c>
      <c r="R84" s="31" t="s">
        <v>998</v>
      </c>
      <c r="S84" s="32" t="s">
        <v>999</v>
      </c>
      <c r="T84" s="176">
        <v>7</v>
      </c>
      <c r="U84" s="32" t="s">
        <v>1000</v>
      </c>
      <c r="V84" s="29" t="s">
        <v>1001</v>
      </c>
      <c r="W84" s="8"/>
      <c r="X84" s="8"/>
      <c r="Y84" s="8"/>
      <c r="Z84" s="33" t="s">
        <v>1002</v>
      </c>
      <c r="AA84" s="7">
        <v>43244</v>
      </c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>
        <v>83</v>
      </c>
      <c r="B85" s="40" t="s">
        <v>99</v>
      </c>
      <c r="C85" s="40" t="s">
        <v>39</v>
      </c>
      <c r="D85" s="41">
        <v>44320</v>
      </c>
      <c r="E85" s="141">
        <v>1019</v>
      </c>
      <c r="F85" s="47" t="s">
        <v>1003</v>
      </c>
      <c r="G85" s="28" t="s">
        <v>100</v>
      </c>
      <c r="H85" s="52">
        <v>8825.99</v>
      </c>
      <c r="I85" s="4"/>
      <c r="J85" s="4">
        <v>2089.53</v>
      </c>
      <c r="K85" s="4"/>
      <c r="L85" s="4">
        <v>65222866</v>
      </c>
      <c r="M85" s="52">
        <v>376347</v>
      </c>
      <c r="N85" s="29" t="s">
        <v>98</v>
      </c>
      <c r="O85" s="14">
        <v>7</v>
      </c>
      <c r="P85" s="40" t="s">
        <v>1004</v>
      </c>
      <c r="Q85" s="55">
        <v>0</v>
      </c>
      <c r="R85" s="31" t="s">
        <v>1005</v>
      </c>
      <c r="S85" s="32" t="s">
        <v>1006</v>
      </c>
      <c r="T85" s="176">
        <v>9</v>
      </c>
      <c r="U85" s="32" t="s">
        <v>1007</v>
      </c>
      <c r="V85" s="29">
        <v>1980</v>
      </c>
      <c r="W85" s="8"/>
      <c r="X85" s="8"/>
      <c r="Y85" s="8"/>
      <c r="Z85" s="33" t="s">
        <v>1008</v>
      </c>
      <c r="AA85" s="7">
        <v>43215</v>
      </c>
      <c r="AB85" s="34"/>
      <c r="AC85" s="18"/>
      <c r="AD85" s="34"/>
      <c r="AE85" s="73"/>
      <c r="AF85" s="34"/>
      <c r="AG85" s="18"/>
      <c r="AH85" s="8"/>
      <c r="AI85" s="8"/>
      <c r="AJ85" s="8"/>
      <c r="AK85" s="8"/>
    </row>
    <row r="86" spans="1:37" ht="12.75">
      <c r="A86" s="11">
        <v>84</v>
      </c>
      <c r="B86" s="40" t="s">
        <v>46</v>
      </c>
      <c r="C86" s="40" t="s">
        <v>42</v>
      </c>
      <c r="D86" s="41">
        <v>44321</v>
      </c>
      <c r="E86" s="141">
        <v>164</v>
      </c>
      <c r="F86" s="47" t="s">
        <v>115</v>
      </c>
      <c r="G86" s="28" t="s">
        <v>1009</v>
      </c>
      <c r="H86" s="52">
        <v>147.6</v>
      </c>
      <c r="I86" s="4"/>
      <c r="J86" s="4">
        <v>210.75</v>
      </c>
      <c r="K86" s="4"/>
      <c r="L86" s="4">
        <v>75195322</v>
      </c>
      <c r="M86" s="52">
        <v>565280</v>
      </c>
      <c r="N86" s="29" t="s">
        <v>98</v>
      </c>
      <c r="O86" s="14">
        <v>2</v>
      </c>
      <c r="P86" s="40" t="s">
        <v>308</v>
      </c>
      <c r="Q86" s="55">
        <v>0</v>
      </c>
      <c r="R86" s="31" t="s">
        <v>1010</v>
      </c>
      <c r="S86" s="32" t="s">
        <v>1011</v>
      </c>
      <c r="T86" s="176">
        <v>5</v>
      </c>
      <c r="U86" s="32" t="s">
        <v>1012</v>
      </c>
      <c r="V86" s="29" t="s">
        <v>1013</v>
      </c>
      <c r="W86" s="8"/>
      <c r="X86" s="8"/>
      <c r="Y86" s="8"/>
      <c r="Z86" s="33" t="s">
        <v>1014</v>
      </c>
      <c r="AA86" s="7">
        <v>24108</v>
      </c>
      <c r="AB86" s="34" t="s">
        <v>1015</v>
      </c>
      <c r="AC86" s="18">
        <v>20162</v>
      </c>
      <c r="AD86" s="34" t="s">
        <v>1016</v>
      </c>
      <c r="AE86" s="73">
        <v>32141</v>
      </c>
      <c r="AF86" s="8"/>
      <c r="AG86" s="8"/>
      <c r="AH86" s="8"/>
      <c r="AI86" s="8"/>
      <c r="AJ86" s="8"/>
      <c r="AK86" s="8"/>
    </row>
    <row r="87" spans="1:37" ht="12.75">
      <c r="A87" s="11">
        <v>85</v>
      </c>
      <c r="B87" s="40" t="s">
        <v>99</v>
      </c>
      <c r="C87" s="40" t="s">
        <v>39</v>
      </c>
      <c r="D87" s="41">
        <v>44326</v>
      </c>
      <c r="E87" s="141">
        <v>654</v>
      </c>
      <c r="F87" s="47" t="s">
        <v>1017</v>
      </c>
      <c r="G87" s="28" t="s">
        <v>100</v>
      </c>
      <c r="H87" s="52">
        <v>2524.61</v>
      </c>
      <c r="I87" s="4"/>
      <c r="J87" s="4">
        <v>1350</v>
      </c>
      <c r="K87" s="4"/>
      <c r="L87" s="4">
        <v>25747301</v>
      </c>
      <c r="M87" s="52">
        <v>212704</v>
      </c>
      <c r="N87" s="29" t="s">
        <v>98</v>
      </c>
      <c r="O87" s="14">
        <v>3</v>
      </c>
      <c r="P87" s="40" t="s">
        <v>1018</v>
      </c>
      <c r="Q87" s="55">
        <v>0</v>
      </c>
      <c r="R87" s="31" t="s">
        <v>1019</v>
      </c>
      <c r="S87" s="32" t="s">
        <v>1020</v>
      </c>
      <c r="T87" s="176">
        <v>6</v>
      </c>
      <c r="U87" s="32" t="s">
        <v>1021</v>
      </c>
      <c r="V87" s="29" t="s">
        <v>1022</v>
      </c>
      <c r="W87" s="8"/>
      <c r="X87" s="8"/>
      <c r="Y87" s="8"/>
      <c r="Z87" s="33" t="s">
        <v>1023</v>
      </c>
      <c r="AA87" s="7">
        <v>43598</v>
      </c>
      <c r="AB87" s="34"/>
      <c r="AC87" s="18"/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>
        <v>86</v>
      </c>
      <c r="B88" s="40" t="s">
        <v>48</v>
      </c>
      <c r="C88" s="40" t="s">
        <v>40</v>
      </c>
      <c r="D88" s="41">
        <v>44326</v>
      </c>
      <c r="E88" s="141">
        <v>256</v>
      </c>
      <c r="F88" s="47" t="s">
        <v>788</v>
      </c>
      <c r="G88" s="28"/>
      <c r="H88" s="52">
        <v>139.98</v>
      </c>
      <c r="I88" s="4"/>
      <c r="J88" s="4"/>
      <c r="K88" s="4"/>
      <c r="L88" s="4">
        <v>40500644</v>
      </c>
      <c r="M88" s="52">
        <v>507064</v>
      </c>
      <c r="N88" s="29" t="s">
        <v>1024</v>
      </c>
      <c r="O88" s="14">
        <v>0</v>
      </c>
      <c r="P88" s="40" t="s">
        <v>244</v>
      </c>
      <c r="Q88" s="55">
        <v>0</v>
      </c>
      <c r="R88" s="31" t="s">
        <v>1025</v>
      </c>
      <c r="S88" s="32" t="s">
        <v>1026</v>
      </c>
      <c r="T88" s="176">
        <v>6</v>
      </c>
      <c r="U88" s="32" t="s">
        <v>1027</v>
      </c>
      <c r="V88" s="29">
        <v>361</v>
      </c>
      <c r="W88" s="8"/>
      <c r="X88" s="8"/>
      <c r="Y88" s="8"/>
      <c r="Z88" s="33" t="s">
        <v>1028</v>
      </c>
      <c r="AA88" s="7">
        <v>27305</v>
      </c>
      <c r="AB88" s="34" t="s">
        <v>112</v>
      </c>
      <c r="AC88" s="18">
        <v>28125</v>
      </c>
      <c r="AD88" s="34" t="s">
        <v>1029</v>
      </c>
      <c r="AE88" s="73">
        <v>36802</v>
      </c>
      <c r="AF88" s="8"/>
      <c r="AG88" s="8"/>
      <c r="AH88" s="8"/>
      <c r="AI88" s="8"/>
      <c r="AJ88" s="8"/>
      <c r="AK88" s="8"/>
    </row>
    <row r="89" spans="1:37" ht="12.75">
      <c r="A89" s="11">
        <v>87</v>
      </c>
      <c r="B89" s="40" t="s">
        <v>46</v>
      </c>
      <c r="C89" s="40" t="s">
        <v>39</v>
      </c>
      <c r="D89" s="41">
        <v>44326</v>
      </c>
      <c r="E89" s="141">
        <v>255</v>
      </c>
      <c r="F89" s="47" t="s">
        <v>116</v>
      </c>
      <c r="G89" s="28" t="s">
        <v>1009</v>
      </c>
      <c r="H89" s="52">
        <v>174.46</v>
      </c>
      <c r="I89" s="4"/>
      <c r="J89" s="4">
        <v>300.15</v>
      </c>
      <c r="K89" s="4"/>
      <c r="L89" s="4">
        <v>56610156</v>
      </c>
      <c r="M89" s="52">
        <v>729652</v>
      </c>
      <c r="N89" s="29" t="s">
        <v>98</v>
      </c>
      <c r="O89" s="14">
        <v>2</v>
      </c>
      <c r="P89" s="40" t="s">
        <v>308</v>
      </c>
      <c r="Q89" s="55">
        <v>0</v>
      </c>
      <c r="R89" s="31" t="s">
        <v>1030</v>
      </c>
      <c r="S89" s="32" t="s">
        <v>1031</v>
      </c>
      <c r="T89" s="176">
        <v>6</v>
      </c>
      <c r="U89" s="32" t="s">
        <v>1032</v>
      </c>
      <c r="V89" s="29">
        <v>4345</v>
      </c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>
        <v>88</v>
      </c>
      <c r="B90" s="40" t="s">
        <v>48</v>
      </c>
      <c r="C90" s="40" t="s">
        <v>40</v>
      </c>
      <c r="D90" s="41">
        <v>44326</v>
      </c>
      <c r="E90" s="141">
        <v>3963</v>
      </c>
      <c r="F90" s="47" t="s">
        <v>420</v>
      </c>
      <c r="G90" s="28"/>
      <c r="H90" s="52">
        <v>0</v>
      </c>
      <c r="I90" s="4"/>
      <c r="J90" s="4">
        <v>267.33</v>
      </c>
      <c r="K90" s="4"/>
      <c r="L90" s="4">
        <v>108313800</v>
      </c>
      <c r="M90" s="52">
        <v>1083138</v>
      </c>
      <c r="N90" s="29" t="s">
        <v>914</v>
      </c>
      <c r="O90" s="14">
        <v>1</v>
      </c>
      <c r="P90" s="40" t="s">
        <v>244</v>
      </c>
      <c r="Q90" s="55">
        <v>0</v>
      </c>
      <c r="R90" s="31" t="s">
        <v>625</v>
      </c>
      <c r="S90" s="32" t="s">
        <v>1033</v>
      </c>
      <c r="T90" s="176">
        <v>22</v>
      </c>
      <c r="U90" s="32" t="s">
        <v>148</v>
      </c>
      <c r="V90" s="29">
        <v>4949</v>
      </c>
      <c r="W90" s="8"/>
      <c r="X90" s="8"/>
      <c r="Y90" s="8"/>
      <c r="Z90" s="33" t="s">
        <v>1034</v>
      </c>
      <c r="AA90" s="7">
        <v>39892</v>
      </c>
      <c r="AB90" s="34" t="s">
        <v>1035</v>
      </c>
      <c r="AC90" s="18">
        <v>40086</v>
      </c>
      <c r="AD90" s="34" t="s">
        <v>1036</v>
      </c>
      <c r="AE90" s="73">
        <v>40143</v>
      </c>
      <c r="AF90" s="34" t="s">
        <v>1037</v>
      </c>
      <c r="AG90" s="18">
        <v>41624</v>
      </c>
      <c r="AH90" s="34" t="s">
        <v>1038</v>
      </c>
      <c r="AI90" s="18">
        <v>41768</v>
      </c>
      <c r="AJ90" s="34" t="s">
        <v>1039</v>
      </c>
      <c r="AK90" s="18">
        <v>41967</v>
      </c>
    </row>
    <row r="91" spans="1:37" ht="12.75">
      <c r="A91" s="11">
        <v>89</v>
      </c>
      <c r="B91" s="40" t="s">
        <v>99</v>
      </c>
      <c r="C91" s="40" t="s">
        <v>42</v>
      </c>
      <c r="D91" s="41">
        <v>44326</v>
      </c>
      <c r="E91" s="141">
        <v>6115</v>
      </c>
      <c r="F91" s="47" t="s">
        <v>170</v>
      </c>
      <c r="G91" s="28"/>
      <c r="H91" s="52">
        <v>1067.15</v>
      </c>
      <c r="I91" s="4"/>
      <c r="J91" s="4">
        <v>3720</v>
      </c>
      <c r="K91" s="4"/>
      <c r="L91" s="4">
        <v>54867564</v>
      </c>
      <c r="M91" s="52">
        <v>384073</v>
      </c>
      <c r="N91" s="29" t="s">
        <v>1024</v>
      </c>
      <c r="O91" s="14">
        <v>0</v>
      </c>
      <c r="P91" s="40" t="s">
        <v>244</v>
      </c>
      <c r="Q91" s="55">
        <v>0</v>
      </c>
      <c r="R91" s="31" t="s">
        <v>1040</v>
      </c>
      <c r="S91" s="32" t="s">
        <v>1041</v>
      </c>
      <c r="T91" s="176">
        <v>15</v>
      </c>
      <c r="U91" s="32" t="s">
        <v>153</v>
      </c>
      <c r="V91" s="29">
        <v>1850</v>
      </c>
      <c r="W91" s="8"/>
      <c r="X91" s="8"/>
      <c r="Y91" s="8"/>
      <c r="Z91" s="33" t="s">
        <v>1042</v>
      </c>
      <c r="AA91" s="7">
        <v>41942</v>
      </c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>
        <v>90</v>
      </c>
      <c r="B92" s="40" t="s">
        <v>46</v>
      </c>
      <c r="C92" s="40" t="s">
        <v>39</v>
      </c>
      <c r="D92" s="41">
        <v>44326</v>
      </c>
      <c r="E92" s="141">
        <v>1427</v>
      </c>
      <c r="F92" s="47" t="s">
        <v>1043</v>
      </c>
      <c r="G92" s="28" t="s">
        <v>100</v>
      </c>
      <c r="H92" s="52">
        <v>5428.99</v>
      </c>
      <c r="I92" s="4"/>
      <c r="J92" s="4">
        <v>1204.9</v>
      </c>
      <c r="K92" s="4"/>
      <c r="L92" s="4">
        <v>1123991958</v>
      </c>
      <c r="M92" s="52">
        <v>12429975</v>
      </c>
      <c r="N92" s="29" t="s">
        <v>98</v>
      </c>
      <c r="O92" s="14">
        <v>9</v>
      </c>
      <c r="P92" s="40" t="s">
        <v>1044</v>
      </c>
      <c r="Q92" s="55">
        <v>0</v>
      </c>
      <c r="R92" s="31" t="s">
        <v>559</v>
      </c>
      <c r="S92" s="32" t="s">
        <v>1045</v>
      </c>
      <c r="T92" s="176">
        <v>9</v>
      </c>
      <c r="U92" s="32" t="s">
        <v>1187</v>
      </c>
      <c r="V92" s="29" t="s">
        <v>1046</v>
      </c>
      <c r="W92" s="8"/>
      <c r="X92" s="8"/>
      <c r="Y92" s="8"/>
      <c r="Z92" s="33"/>
      <c r="AA92" s="7"/>
      <c r="AB92" s="34"/>
      <c r="AC92" s="18"/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>
        <v>91</v>
      </c>
      <c r="B93" s="40" t="s">
        <v>99</v>
      </c>
      <c r="C93" s="40" t="s">
        <v>39</v>
      </c>
      <c r="D93" s="41">
        <v>44326</v>
      </c>
      <c r="E93" s="141">
        <v>3943</v>
      </c>
      <c r="F93" s="47" t="s">
        <v>651</v>
      </c>
      <c r="G93" s="28"/>
      <c r="H93" s="52">
        <v>8180.06</v>
      </c>
      <c r="I93" s="4"/>
      <c r="J93" s="4">
        <v>949.55</v>
      </c>
      <c r="K93" s="4"/>
      <c r="L93" s="4">
        <v>1870925957</v>
      </c>
      <c r="M93" s="52">
        <v>1859522</v>
      </c>
      <c r="N93" s="29" t="s">
        <v>136</v>
      </c>
      <c r="O93" s="14">
        <v>17</v>
      </c>
      <c r="P93" s="40" t="s">
        <v>1047</v>
      </c>
      <c r="Q93" s="55">
        <v>0</v>
      </c>
      <c r="R93" s="31" t="s">
        <v>1048</v>
      </c>
      <c r="S93" s="32" t="s">
        <v>1049</v>
      </c>
      <c r="T93" s="176">
        <v>18</v>
      </c>
      <c r="U93" s="32" t="s">
        <v>1050</v>
      </c>
      <c r="V93" s="29" t="s">
        <v>1051</v>
      </c>
      <c r="W93" s="8"/>
      <c r="X93" s="8"/>
      <c r="Y93" s="8"/>
      <c r="Z93" s="33" t="s">
        <v>1052</v>
      </c>
      <c r="AA93" s="7">
        <v>43846</v>
      </c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>
        <v>92</v>
      </c>
      <c r="B94" s="40" t="s">
        <v>46</v>
      </c>
      <c r="C94" s="40" t="s">
        <v>39</v>
      </c>
      <c r="D94" s="41">
        <v>44326</v>
      </c>
      <c r="E94" s="141">
        <v>919</v>
      </c>
      <c r="F94" s="47" t="s">
        <v>437</v>
      </c>
      <c r="G94" s="28"/>
      <c r="H94" s="52">
        <v>204.11</v>
      </c>
      <c r="I94" s="4"/>
      <c r="J94" s="4">
        <v>336.82</v>
      </c>
      <c r="K94" s="4"/>
      <c r="L94" s="4">
        <v>38269196</v>
      </c>
      <c r="M94" s="52">
        <v>401827</v>
      </c>
      <c r="N94" s="29" t="s">
        <v>614</v>
      </c>
      <c r="O94" s="14">
        <v>2</v>
      </c>
      <c r="P94" s="40" t="s">
        <v>244</v>
      </c>
      <c r="Q94" s="55">
        <v>0</v>
      </c>
      <c r="R94" s="31" t="s">
        <v>1053</v>
      </c>
      <c r="S94" s="32" t="s">
        <v>1054</v>
      </c>
      <c r="T94" s="176">
        <v>9</v>
      </c>
      <c r="U94" s="32" t="s">
        <v>660</v>
      </c>
      <c r="V94" s="29">
        <v>2519</v>
      </c>
      <c r="W94" s="8"/>
      <c r="X94" s="8"/>
      <c r="Y94" s="8"/>
      <c r="Z94" s="33"/>
      <c r="AA94" s="7"/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>
        <v>93</v>
      </c>
      <c r="B95" s="40" t="s">
        <v>46</v>
      </c>
      <c r="C95" s="40" t="s">
        <v>39</v>
      </c>
      <c r="D95" s="41">
        <v>44326</v>
      </c>
      <c r="E95" s="141">
        <v>6512</v>
      </c>
      <c r="F95" s="47" t="s">
        <v>437</v>
      </c>
      <c r="G95" s="28" t="s">
        <v>100</v>
      </c>
      <c r="H95" s="52">
        <v>19896.65</v>
      </c>
      <c r="I95" s="4"/>
      <c r="J95" s="4">
        <v>6891.66</v>
      </c>
      <c r="K95" s="4"/>
      <c r="L95" s="4">
        <v>5426000840</v>
      </c>
      <c r="M95" s="52">
        <v>50633281</v>
      </c>
      <c r="N95" s="29" t="s">
        <v>98</v>
      </c>
      <c r="O95" s="14">
        <v>19</v>
      </c>
      <c r="P95" s="40" t="s">
        <v>1055</v>
      </c>
      <c r="Q95" s="55">
        <v>0</v>
      </c>
      <c r="R95" s="31" t="s">
        <v>360</v>
      </c>
      <c r="S95" s="32" t="s">
        <v>1056</v>
      </c>
      <c r="T95" s="176">
        <v>37</v>
      </c>
      <c r="U95" s="32" t="s">
        <v>1057</v>
      </c>
      <c r="V95" s="29">
        <v>1820</v>
      </c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>
        <v>94</v>
      </c>
      <c r="B96" s="40" t="s">
        <v>46</v>
      </c>
      <c r="C96" s="40" t="s">
        <v>39</v>
      </c>
      <c r="D96" s="41">
        <v>44326</v>
      </c>
      <c r="E96" s="141">
        <v>6512</v>
      </c>
      <c r="F96" s="47" t="s">
        <v>116</v>
      </c>
      <c r="G96" s="28" t="s">
        <v>100</v>
      </c>
      <c r="H96" s="52">
        <v>15922.33</v>
      </c>
      <c r="I96" s="4"/>
      <c r="J96" s="4">
        <v>4746.47</v>
      </c>
      <c r="K96" s="4"/>
      <c r="L96" s="4">
        <v>4310646895</v>
      </c>
      <c r="M96" s="52">
        <v>41884461</v>
      </c>
      <c r="N96" s="29" t="s">
        <v>98</v>
      </c>
      <c r="O96" s="14">
        <v>13</v>
      </c>
      <c r="P96" s="40" t="s">
        <v>1058</v>
      </c>
      <c r="Q96" s="55">
        <v>0</v>
      </c>
      <c r="R96" s="31" t="s">
        <v>360</v>
      </c>
      <c r="S96" s="32" t="s">
        <v>1056</v>
      </c>
      <c r="T96" s="176">
        <v>37</v>
      </c>
      <c r="U96" s="32" t="s">
        <v>1059</v>
      </c>
      <c r="V96" s="29" t="s">
        <v>1060</v>
      </c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>
        <v>95</v>
      </c>
      <c r="B97" s="40" t="s">
        <v>46</v>
      </c>
      <c r="C97" s="40" t="s">
        <v>39</v>
      </c>
      <c r="D97" s="41">
        <v>44326</v>
      </c>
      <c r="E97" s="141">
        <v>3911</v>
      </c>
      <c r="F97" s="47" t="s">
        <v>1061</v>
      </c>
      <c r="G97" s="28" t="s">
        <v>100</v>
      </c>
      <c r="H97" s="52">
        <v>36760</v>
      </c>
      <c r="I97" s="4"/>
      <c r="J97" s="4">
        <v>3998.15</v>
      </c>
      <c r="K97" s="4"/>
      <c r="L97" s="4">
        <v>9513051250</v>
      </c>
      <c r="M97" s="52">
        <v>89296925</v>
      </c>
      <c r="N97" s="29" t="s">
        <v>136</v>
      </c>
      <c r="O97" s="195">
        <v>32</v>
      </c>
      <c r="P97" s="40" t="s">
        <v>1062</v>
      </c>
      <c r="Q97" s="55">
        <v>0</v>
      </c>
      <c r="R97" s="31" t="s">
        <v>1063</v>
      </c>
      <c r="S97" s="32" t="s">
        <v>1056</v>
      </c>
      <c r="T97" s="176">
        <v>12</v>
      </c>
      <c r="U97" s="32" t="s">
        <v>1064</v>
      </c>
      <c r="V97" s="29" t="s">
        <v>1065</v>
      </c>
      <c r="W97" s="8"/>
      <c r="X97" s="8"/>
      <c r="Y97" s="8"/>
      <c r="Z97" s="33"/>
      <c r="AA97" s="7"/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>
        <v>96</v>
      </c>
      <c r="B98" s="40" t="s">
        <v>48</v>
      </c>
      <c r="C98" s="40" t="s">
        <v>40</v>
      </c>
      <c r="D98" s="41">
        <v>44334</v>
      </c>
      <c r="E98" s="141">
        <v>946</v>
      </c>
      <c r="F98" s="47" t="s">
        <v>1066</v>
      </c>
      <c r="G98" s="28"/>
      <c r="H98" s="52">
        <v>3.13</v>
      </c>
      <c r="I98" s="4"/>
      <c r="J98" s="4"/>
      <c r="K98" s="4"/>
      <c r="L98" s="4">
        <v>440300</v>
      </c>
      <c r="M98" s="52">
        <v>4403</v>
      </c>
      <c r="N98" s="29" t="s">
        <v>831</v>
      </c>
      <c r="O98" s="14">
        <v>0</v>
      </c>
      <c r="P98" s="40" t="s">
        <v>832</v>
      </c>
      <c r="Q98" s="55">
        <v>0</v>
      </c>
      <c r="R98" s="31" t="s">
        <v>1067</v>
      </c>
      <c r="S98" s="32" t="s">
        <v>1068</v>
      </c>
      <c r="T98" s="176">
        <v>11</v>
      </c>
      <c r="U98" s="32" t="s">
        <v>143</v>
      </c>
      <c r="V98" s="29" t="s">
        <v>1069</v>
      </c>
      <c r="W98" s="8"/>
      <c r="X98" s="8"/>
      <c r="Y98" s="8"/>
      <c r="Z98" s="33"/>
      <c r="AA98" s="7"/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>
        <v>97</v>
      </c>
      <c r="B99" s="40" t="s">
        <v>99</v>
      </c>
      <c r="C99" s="40" t="s">
        <v>45</v>
      </c>
      <c r="D99" s="41">
        <v>44334</v>
      </c>
      <c r="E99" s="141">
        <v>5409</v>
      </c>
      <c r="F99" s="47" t="s">
        <v>420</v>
      </c>
      <c r="G99" s="28"/>
      <c r="H99" s="52">
        <v>712.39</v>
      </c>
      <c r="I99" s="4"/>
      <c r="J99" s="4">
        <v>785.82</v>
      </c>
      <c r="K99" s="4"/>
      <c r="L99" s="4">
        <v>1995000</v>
      </c>
      <c r="M99" s="52">
        <v>19950</v>
      </c>
      <c r="N99" s="29" t="s">
        <v>624</v>
      </c>
      <c r="O99" s="14">
        <v>0</v>
      </c>
      <c r="P99" s="40" t="s">
        <v>244</v>
      </c>
      <c r="Q99" s="55">
        <v>0</v>
      </c>
      <c r="R99" s="31" t="s">
        <v>1070</v>
      </c>
      <c r="S99" s="32" t="s">
        <v>1075</v>
      </c>
      <c r="T99" s="176">
        <v>12</v>
      </c>
      <c r="U99" s="32" t="s">
        <v>151</v>
      </c>
      <c r="V99" s="29">
        <v>1025</v>
      </c>
      <c r="W99" s="8"/>
      <c r="X99" s="8"/>
      <c r="Y99" s="8"/>
      <c r="Z99" s="33" t="s">
        <v>1071</v>
      </c>
      <c r="AA99" s="7">
        <v>44053</v>
      </c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>
        <v>98</v>
      </c>
      <c r="B100" s="40" t="s">
        <v>46</v>
      </c>
      <c r="C100" s="40" t="s">
        <v>39</v>
      </c>
      <c r="D100" s="41">
        <v>44335</v>
      </c>
      <c r="E100" s="141">
        <v>2756</v>
      </c>
      <c r="F100" s="47" t="s">
        <v>420</v>
      </c>
      <c r="G100" s="28"/>
      <c r="H100" s="52">
        <v>329.48</v>
      </c>
      <c r="I100" s="4"/>
      <c r="J100" s="4">
        <v>480</v>
      </c>
      <c r="K100" s="4"/>
      <c r="L100" s="4">
        <v>61775194</v>
      </c>
      <c r="M100" s="52">
        <v>926628</v>
      </c>
      <c r="N100" s="29" t="s">
        <v>1072</v>
      </c>
      <c r="O100" s="14">
        <v>2</v>
      </c>
      <c r="P100" s="40" t="s">
        <v>832</v>
      </c>
      <c r="Q100" s="55">
        <v>0</v>
      </c>
      <c r="R100" s="31" t="s">
        <v>1073</v>
      </c>
      <c r="S100" s="32" t="s">
        <v>1074</v>
      </c>
      <c r="T100" s="176">
        <v>1</v>
      </c>
      <c r="U100" s="32" t="s">
        <v>1027</v>
      </c>
      <c r="V100" s="29">
        <v>2107</v>
      </c>
      <c r="W100" s="8"/>
      <c r="X100" s="8"/>
      <c r="Y100" s="8"/>
      <c r="Z100" s="33"/>
      <c r="AA100" s="7"/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>
        <v>99</v>
      </c>
      <c r="B101" s="40" t="s">
        <v>21</v>
      </c>
      <c r="C101" s="40" t="s">
        <v>465</v>
      </c>
      <c r="D101" s="41">
        <v>44335</v>
      </c>
      <c r="E101" s="141">
        <v>1549</v>
      </c>
      <c r="F101" s="47" t="s">
        <v>149</v>
      </c>
      <c r="G101" s="28"/>
      <c r="H101" s="52">
        <v>174</v>
      </c>
      <c r="I101" s="4"/>
      <c r="J101" s="4">
        <v>441</v>
      </c>
      <c r="K101" s="4"/>
      <c r="L101" s="4">
        <v>32546526</v>
      </c>
      <c r="M101" s="52">
        <v>488198</v>
      </c>
      <c r="N101" s="29" t="s">
        <v>138</v>
      </c>
      <c r="O101" s="14">
        <v>2</v>
      </c>
      <c r="P101" s="40" t="s">
        <v>224</v>
      </c>
      <c r="Q101" s="55">
        <v>0</v>
      </c>
      <c r="R101" s="31" t="s">
        <v>1080</v>
      </c>
      <c r="S101" s="32" t="s">
        <v>1081</v>
      </c>
      <c r="T101" s="176">
        <v>4</v>
      </c>
      <c r="U101" s="32" t="s">
        <v>125</v>
      </c>
      <c r="V101" s="29">
        <v>1470</v>
      </c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>
        <v>100</v>
      </c>
      <c r="B102" s="40" t="s">
        <v>48</v>
      </c>
      <c r="C102" s="40" t="s">
        <v>40</v>
      </c>
      <c r="D102" s="41">
        <v>44335</v>
      </c>
      <c r="E102" s="141">
        <v>5428</v>
      </c>
      <c r="F102" s="47" t="s">
        <v>420</v>
      </c>
      <c r="G102" s="28"/>
      <c r="H102" s="52">
        <v>0</v>
      </c>
      <c r="I102" s="4"/>
      <c r="J102" s="4">
        <v>0</v>
      </c>
      <c r="K102" s="4"/>
      <c r="L102" s="4">
        <v>22185000</v>
      </c>
      <c r="M102" s="52">
        <v>221850</v>
      </c>
      <c r="N102" s="29" t="s">
        <v>1082</v>
      </c>
      <c r="O102" s="14">
        <v>0</v>
      </c>
      <c r="P102" s="40" t="s">
        <v>832</v>
      </c>
      <c r="Q102" s="55">
        <v>0</v>
      </c>
      <c r="R102" s="31" t="s">
        <v>360</v>
      </c>
      <c r="S102" s="32" t="s">
        <v>1076</v>
      </c>
      <c r="T102" s="176">
        <v>14</v>
      </c>
      <c r="U102" s="32" t="s">
        <v>119</v>
      </c>
      <c r="V102" s="29">
        <v>3774</v>
      </c>
      <c r="W102" s="8"/>
      <c r="X102" s="8"/>
      <c r="Y102" s="8"/>
      <c r="Z102" s="33" t="s">
        <v>1077</v>
      </c>
      <c r="AA102" s="42">
        <v>39083</v>
      </c>
      <c r="AB102" s="34" t="s">
        <v>1078</v>
      </c>
      <c r="AC102" s="18">
        <v>39448</v>
      </c>
      <c r="AD102" s="34" t="s">
        <v>1079</v>
      </c>
      <c r="AE102" s="73">
        <v>39814</v>
      </c>
      <c r="AF102" s="8"/>
      <c r="AG102" s="8"/>
      <c r="AH102" s="8"/>
      <c r="AI102" s="8"/>
      <c r="AJ102" s="8"/>
      <c r="AK102" s="8"/>
    </row>
    <row r="103" spans="1:37" ht="12.75">
      <c r="A103" s="11">
        <v>101</v>
      </c>
      <c r="B103" s="40" t="s">
        <v>48</v>
      </c>
      <c r="C103" s="40" t="s">
        <v>424</v>
      </c>
      <c r="D103" s="41">
        <v>44345</v>
      </c>
      <c r="E103" s="141">
        <v>5608</v>
      </c>
      <c r="F103" s="47" t="s">
        <v>420</v>
      </c>
      <c r="G103" s="28"/>
      <c r="H103" s="52">
        <v>6.04</v>
      </c>
      <c r="I103" s="4"/>
      <c r="J103" s="4">
        <v>264.94</v>
      </c>
      <c r="K103" s="4"/>
      <c r="L103" s="4">
        <v>2955650</v>
      </c>
      <c r="M103" s="52">
        <v>131322</v>
      </c>
      <c r="N103" s="29" t="s">
        <v>138</v>
      </c>
      <c r="O103" s="14">
        <v>2</v>
      </c>
      <c r="P103" s="40" t="s">
        <v>219</v>
      </c>
      <c r="Q103" s="55">
        <v>0</v>
      </c>
      <c r="R103" s="31" t="s">
        <v>1083</v>
      </c>
      <c r="S103" s="32" t="s">
        <v>1084</v>
      </c>
      <c r="T103" s="176">
        <v>12</v>
      </c>
      <c r="U103" s="32" t="s">
        <v>1085</v>
      </c>
      <c r="V103" s="29">
        <v>913</v>
      </c>
      <c r="W103" s="8"/>
      <c r="X103" s="8"/>
      <c r="Y103" s="8"/>
      <c r="Z103" s="33" t="s">
        <v>1086</v>
      </c>
      <c r="AA103" s="7">
        <v>12385</v>
      </c>
      <c r="AB103" s="34" t="s">
        <v>1087</v>
      </c>
      <c r="AC103" s="18">
        <v>16561</v>
      </c>
      <c r="AD103" s="34" t="s">
        <v>1088</v>
      </c>
      <c r="AE103" s="73">
        <v>16805</v>
      </c>
      <c r="AF103" s="34" t="s">
        <v>1089</v>
      </c>
      <c r="AG103" s="18">
        <v>42278</v>
      </c>
      <c r="AH103" s="34" t="s">
        <v>1090</v>
      </c>
      <c r="AI103" s="18">
        <v>43076</v>
      </c>
      <c r="AJ103" s="8"/>
      <c r="AK103" s="8"/>
    </row>
    <row r="104" spans="1:37" ht="12.75">
      <c r="A104" s="11">
        <v>102</v>
      </c>
      <c r="B104" s="40" t="s">
        <v>48</v>
      </c>
      <c r="C104" s="40" t="s">
        <v>424</v>
      </c>
      <c r="D104" s="41">
        <v>44335</v>
      </c>
      <c r="E104" s="141">
        <v>6535</v>
      </c>
      <c r="F104" s="47" t="s">
        <v>674</v>
      </c>
      <c r="G104" s="28" t="s">
        <v>1009</v>
      </c>
      <c r="H104" s="52">
        <v>48.14</v>
      </c>
      <c r="I104" s="4"/>
      <c r="J104" s="4"/>
      <c r="K104" s="4"/>
      <c r="L104" s="4">
        <v>5694400</v>
      </c>
      <c r="M104" s="52">
        <v>80078</v>
      </c>
      <c r="N104" s="29" t="s">
        <v>98</v>
      </c>
      <c r="O104" s="14">
        <v>2</v>
      </c>
      <c r="P104" s="40" t="s">
        <v>224</v>
      </c>
      <c r="Q104" s="55">
        <v>0</v>
      </c>
      <c r="R104" s="31" t="s">
        <v>1091</v>
      </c>
      <c r="S104" s="32" t="s">
        <v>1092</v>
      </c>
      <c r="T104" s="176">
        <v>31</v>
      </c>
      <c r="U104" s="32" t="s">
        <v>552</v>
      </c>
      <c r="V104" s="29" t="s">
        <v>1093</v>
      </c>
      <c r="W104" s="8"/>
      <c r="X104" s="8"/>
      <c r="Y104" s="8"/>
      <c r="Z104" s="33" t="s">
        <v>1094</v>
      </c>
      <c r="AA104" s="7">
        <v>18279</v>
      </c>
      <c r="AB104" s="34" t="s">
        <v>112</v>
      </c>
      <c r="AC104" s="18">
        <v>18574</v>
      </c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>
        <v>103</v>
      </c>
      <c r="B105" s="40" t="s">
        <v>46</v>
      </c>
      <c r="C105" s="40" t="s">
        <v>39</v>
      </c>
      <c r="D105" s="41">
        <v>44341</v>
      </c>
      <c r="E105" s="141" t="s">
        <v>1096</v>
      </c>
      <c r="F105" s="47" t="s">
        <v>1095</v>
      </c>
      <c r="G105" s="28" t="s">
        <v>100</v>
      </c>
      <c r="H105" s="52">
        <v>218907.94</v>
      </c>
      <c r="I105" s="4"/>
      <c r="J105" s="4">
        <v>31902.22</v>
      </c>
      <c r="K105" s="4"/>
      <c r="L105" s="4">
        <v>56611244781</v>
      </c>
      <c r="M105" s="52">
        <v>484650381</v>
      </c>
      <c r="N105" s="29" t="s">
        <v>136</v>
      </c>
      <c r="O105" s="195" t="s">
        <v>1098</v>
      </c>
      <c r="P105" s="40" t="s">
        <v>1099</v>
      </c>
      <c r="Q105" s="55">
        <v>0</v>
      </c>
      <c r="R105" s="31" t="s">
        <v>1097</v>
      </c>
      <c r="S105" s="32" t="s">
        <v>147</v>
      </c>
      <c r="T105" s="176">
        <v>13</v>
      </c>
      <c r="U105" s="32" t="s">
        <v>179</v>
      </c>
      <c r="V105" s="29" t="s">
        <v>1100</v>
      </c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>
        <v>104</v>
      </c>
      <c r="B106" s="40" t="s">
        <v>99</v>
      </c>
      <c r="C106" s="40" t="s">
        <v>39</v>
      </c>
      <c r="D106" s="41">
        <v>44341</v>
      </c>
      <c r="E106" s="141">
        <v>27</v>
      </c>
      <c r="F106" s="47" t="s">
        <v>1101</v>
      </c>
      <c r="G106" s="28" t="s">
        <v>100</v>
      </c>
      <c r="H106" s="52">
        <v>20726.92</v>
      </c>
      <c r="I106" s="4"/>
      <c r="J106" s="4">
        <v>2463.09</v>
      </c>
      <c r="K106" s="4"/>
      <c r="L106" s="4">
        <v>724322948</v>
      </c>
      <c r="M106" s="52">
        <v>3380385</v>
      </c>
      <c r="N106" s="29" t="s">
        <v>136</v>
      </c>
      <c r="O106" s="195">
        <v>23</v>
      </c>
      <c r="P106" s="40" t="s">
        <v>1102</v>
      </c>
      <c r="Q106" s="55">
        <v>0</v>
      </c>
      <c r="R106" s="31" t="s">
        <v>1103</v>
      </c>
      <c r="S106" s="32" t="s">
        <v>1107</v>
      </c>
      <c r="T106" s="176">
        <v>9</v>
      </c>
      <c r="U106" s="32" t="s">
        <v>148</v>
      </c>
      <c r="V106" s="29" t="s">
        <v>1104</v>
      </c>
      <c r="W106" s="8"/>
      <c r="X106" s="8"/>
      <c r="Y106" s="8"/>
      <c r="Z106" s="33" t="s">
        <v>1105</v>
      </c>
      <c r="AA106" s="7">
        <v>43899</v>
      </c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>
        <v>105</v>
      </c>
      <c r="B107" s="40" t="s">
        <v>99</v>
      </c>
      <c r="C107" s="40" t="s">
        <v>39</v>
      </c>
      <c r="D107" s="41">
        <v>44341</v>
      </c>
      <c r="E107" s="141">
        <v>1449</v>
      </c>
      <c r="F107" s="47" t="s">
        <v>788</v>
      </c>
      <c r="G107" s="28"/>
      <c r="H107" s="52">
        <v>298.44</v>
      </c>
      <c r="I107" s="4"/>
      <c r="J107" s="4">
        <v>570</v>
      </c>
      <c r="K107" s="4"/>
      <c r="L107" s="4">
        <v>4258274</v>
      </c>
      <c r="M107" s="52">
        <v>47338</v>
      </c>
      <c r="N107" s="29" t="s">
        <v>138</v>
      </c>
      <c r="O107" s="14">
        <v>0</v>
      </c>
      <c r="P107" s="40" t="s">
        <v>219</v>
      </c>
      <c r="Q107" s="55">
        <v>0</v>
      </c>
      <c r="R107" s="31" t="s">
        <v>1106</v>
      </c>
      <c r="S107" s="32" t="s">
        <v>431</v>
      </c>
      <c r="T107" s="176">
        <v>4</v>
      </c>
      <c r="U107" s="32" t="s">
        <v>1108</v>
      </c>
      <c r="V107" s="29">
        <v>1271</v>
      </c>
      <c r="W107" s="8"/>
      <c r="X107" s="8"/>
      <c r="Y107" s="8"/>
      <c r="Z107" s="33" t="s">
        <v>814</v>
      </c>
      <c r="AA107" s="7">
        <v>40728</v>
      </c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>
        <v>106</v>
      </c>
      <c r="B108" s="40" t="s">
        <v>48</v>
      </c>
      <c r="C108" s="40" t="s">
        <v>424</v>
      </c>
      <c r="D108" s="41">
        <v>44341</v>
      </c>
      <c r="E108" s="141">
        <v>1553</v>
      </c>
      <c r="F108" s="47" t="s">
        <v>124</v>
      </c>
      <c r="G108" s="28" t="s">
        <v>1009</v>
      </c>
      <c r="H108" s="52">
        <v>34.52</v>
      </c>
      <c r="I108" s="4"/>
      <c r="J108" s="4">
        <v>148.5</v>
      </c>
      <c r="K108" s="4"/>
      <c r="L108" s="4">
        <v>3280988</v>
      </c>
      <c r="M108" s="52">
        <v>49215</v>
      </c>
      <c r="N108" s="29" t="s">
        <v>98</v>
      </c>
      <c r="O108" s="14">
        <v>2</v>
      </c>
      <c r="P108" s="40" t="s">
        <v>224</v>
      </c>
      <c r="Q108" s="55">
        <v>0</v>
      </c>
      <c r="R108" s="31" t="s">
        <v>1113</v>
      </c>
      <c r="S108" s="32" t="s">
        <v>1109</v>
      </c>
      <c r="T108" s="176">
        <v>4</v>
      </c>
      <c r="U108" s="32" t="s">
        <v>1110</v>
      </c>
      <c r="V108" s="29">
        <v>4247</v>
      </c>
      <c r="W108" s="8"/>
      <c r="X108" s="8"/>
      <c r="Y108" s="8"/>
      <c r="Z108" s="33" t="s">
        <v>1111</v>
      </c>
      <c r="AA108" s="7">
        <v>18486</v>
      </c>
      <c r="AB108" s="34" t="s">
        <v>112</v>
      </c>
      <c r="AC108" s="18">
        <v>18969</v>
      </c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>
        <v>107</v>
      </c>
      <c r="B109" s="40" t="s">
        <v>48</v>
      </c>
      <c r="C109" s="40" t="s">
        <v>424</v>
      </c>
      <c r="D109" s="41">
        <v>44341</v>
      </c>
      <c r="E109" s="141">
        <v>1271</v>
      </c>
      <c r="F109" s="47" t="s">
        <v>1112</v>
      </c>
      <c r="G109" s="28" t="s">
        <v>100</v>
      </c>
      <c r="H109" s="52">
        <v>47.21</v>
      </c>
      <c r="I109" s="4"/>
      <c r="J109" s="4">
        <v>361.08</v>
      </c>
      <c r="K109" s="4"/>
      <c r="L109" s="4">
        <v>12293469</v>
      </c>
      <c r="M109" s="52">
        <v>154969</v>
      </c>
      <c r="N109" s="29" t="s">
        <v>98</v>
      </c>
      <c r="O109" s="14">
        <v>1</v>
      </c>
      <c r="P109" s="40" t="s">
        <v>224</v>
      </c>
      <c r="Q109" s="55">
        <v>0</v>
      </c>
      <c r="R109" s="31" t="s">
        <v>1114</v>
      </c>
      <c r="S109" s="32" t="s">
        <v>1115</v>
      </c>
      <c r="T109" s="176">
        <v>3</v>
      </c>
      <c r="U109" s="32" t="s">
        <v>1116</v>
      </c>
      <c r="V109" s="29">
        <v>1009</v>
      </c>
      <c r="W109" s="8"/>
      <c r="X109" s="8"/>
      <c r="Y109" s="8"/>
      <c r="Z109" s="33"/>
      <c r="AA109" s="7"/>
      <c r="AB109" s="34"/>
      <c r="AC109" s="18"/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>
        <v>108</v>
      </c>
      <c r="B110" s="40" t="s">
        <v>48</v>
      </c>
      <c r="C110" s="40" t="s">
        <v>424</v>
      </c>
      <c r="D110" s="41">
        <v>44343</v>
      </c>
      <c r="E110" s="141">
        <v>3939</v>
      </c>
      <c r="F110" s="47" t="s">
        <v>1117</v>
      </c>
      <c r="G110" s="28" t="s">
        <v>1009</v>
      </c>
      <c r="H110" s="52">
        <v>5.5</v>
      </c>
      <c r="I110" s="4"/>
      <c r="J110" s="4">
        <v>125.5</v>
      </c>
      <c r="K110" s="4"/>
      <c r="L110" s="4">
        <v>726572</v>
      </c>
      <c r="M110" s="52">
        <v>110345</v>
      </c>
      <c r="N110" s="29" t="s">
        <v>1118</v>
      </c>
      <c r="O110" s="14">
        <v>2</v>
      </c>
      <c r="P110" s="40" t="s">
        <v>244</v>
      </c>
      <c r="Q110" s="55">
        <v>0</v>
      </c>
      <c r="R110" s="31" t="s">
        <v>1119</v>
      </c>
      <c r="S110" s="32" t="s">
        <v>1120</v>
      </c>
      <c r="T110" s="176">
        <v>18</v>
      </c>
      <c r="U110" s="32" t="s">
        <v>1121</v>
      </c>
      <c r="V110" s="29">
        <v>75</v>
      </c>
      <c r="W110" s="8"/>
      <c r="X110" s="8"/>
      <c r="Y110" s="8"/>
      <c r="Z110" s="33"/>
      <c r="AA110" s="7"/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>
        <v>109</v>
      </c>
      <c r="B111" s="40" t="s">
        <v>48</v>
      </c>
      <c r="C111" s="40" t="s">
        <v>40</v>
      </c>
      <c r="D111" s="41">
        <v>44347</v>
      </c>
      <c r="E111" s="141">
        <v>6139</v>
      </c>
      <c r="F111" s="47" t="s">
        <v>1122</v>
      </c>
      <c r="G111" s="28"/>
      <c r="H111" s="52">
        <v>83.32</v>
      </c>
      <c r="I111" s="4"/>
      <c r="J111" s="4"/>
      <c r="K111" s="4"/>
      <c r="L111" s="4">
        <v>14339725</v>
      </c>
      <c r="M111" s="52">
        <v>143397</v>
      </c>
      <c r="N111" s="29" t="s">
        <v>338</v>
      </c>
      <c r="O111" s="14">
        <v>1</v>
      </c>
      <c r="P111" s="40" t="s">
        <v>244</v>
      </c>
      <c r="Q111" s="55">
        <v>0</v>
      </c>
      <c r="R111" s="31" t="s">
        <v>1123</v>
      </c>
      <c r="S111" s="32" t="s">
        <v>1124</v>
      </c>
      <c r="T111" s="176">
        <v>28</v>
      </c>
      <c r="U111" s="32" t="s">
        <v>1125</v>
      </c>
      <c r="V111" s="29" t="s">
        <v>1126</v>
      </c>
      <c r="W111" s="8"/>
      <c r="X111" s="8"/>
      <c r="Y111" s="8"/>
      <c r="Z111" s="33"/>
      <c r="AA111" s="42"/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>
        <v>110</v>
      </c>
      <c r="B112" s="40" t="s">
        <v>48</v>
      </c>
      <c r="C112" s="40" t="s">
        <v>40</v>
      </c>
      <c r="D112" s="41">
        <v>44347</v>
      </c>
      <c r="E112" s="141">
        <v>771</v>
      </c>
      <c r="F112" s="47" t="s">
        <v>802</v>
      </c>
      <c r="G112" s="28"/>
      <c r="H112" s="52">
        <v>0</v>
      </c>
      <c r="I112" s="4"/>
      <c r="J112" s="4">
        <v>176.26</v>
      </c>
      <c r="K112" s="4"/>
      <c r="L112" s="4">
        <v>14950744</v>
      </c>
      <c r="M112" s="52">
        <v>249244</v>
      </c>
      <c r="N112" s="29" t="s">
        <v>1127</v>
      </c>
      <c r="O112" s="14">
        <v>0</v>
      </c>
      <c r="P112" s="40" t="s">
        <v>244</v>
      </c>
      <c r="Q112" s="55">
        <v>0</v>
      </c>
      <c r="R112" s="31" t="s">
        <v>1128</v>
      </c>
      <c r="S112" s="32" t="s">
        <v>1129</v>
      </c>
      <c r="T112" s="176">
        <v>5</v>
      </c>
      <c r="U112" s="32" t="s">
        <v>168</v>
      </c>
      <c r="V112" s="29">
        <v>5585</v>
      </c>
      <c r="W112" s="8"/>
      <c r="X112" s="8"/>
      <c r="Y112" s="8"/>
      <c r="Z112" s="33" t="s">
        <v>1130</v>
      </c>
      <c r="AA112" s="7">
        <v>17664</v>
      </c>
      <c r="AB112" s="34" t="s">
        <v>1131</v>
      </c>
      <c r="AC112" s="73" t="s">
        <v>1132</v>
      </c>
      <c r="AD112" s="73">
        <v>21331</v>
      </c>
      <c r="AE112" s="73" t="s">
        <v>1133</v>
      </c>
      <c r="AF112" s="18">
        <v>32129</v>
      </c>
      <c r="AG112" s="34" t="s">
        <v>1134</v>
      </c>
      <c r="AH112" s="34" t="s">
        <v>1135</v>
      </c>
      <c r="AI112" s="8"/>
      <c r="AJ112" s="8"/>
      <c r="AK112" s="8"/>
    </row>
    <row r="113" spans="1:37" ht="12.75">
      <c r="A113" s="11">
        <v>111</v>
      </c>
      <c r="B113" s="40" t="s">
        <v>48</v>
      </c>
      <c r="C113" s="40" t="s">
        <v>40</v>
      </c>
      <c r="D113" s="41">
        <v>44348</v>
      </c>
      <c r="E113" s="141">
        <v>3954</v>
      </c>
      <c r="F113" s="47" t="s">
        <v>170</v>
      </c>
      <c r="G113" s="28"/>
      <c r="H113" s="52">
        <v>0</v>
      </c>
      <c r="I113" s="4"/>
      <c r="J113" s="4">
        <v>49.82</v>
      </c>
      <c r="K113" s="4"/>
      <c r="L113" s="4">
        <v>10596140</v>
      </c>
      <c r="M113" s="52">
        <v>105961</v>
      </c>
      <c r="N113" s="29" t="s">
        <v>614</v>
      </c>
      <c r="O113" s="14">
        <v>1</v>
      </c>
      <c r="P113" s="40" t="s">
        <v>244</v>
      </c>
      <c r="Q113" s="55">
        <v>0</v>
      </c>
      <c r="R113" s="31" t="s">
        <v>1188</v>
      </c>
      <c r="S113" s="32" t="s">
        <v>1189</v>
      </c>
      <c r="T113" s="176">
        <v>20</v>
      </c>
      <c r="U113" s="32" t="s">
        <v>148</v>
      </c>
      <c r="V113" s="29" t="s">
        <v>1190</v>
      </c>
      <c r="W113" s="8"/>
      <c r="X113" s="8"/>
      <c r="Y113" s="8"/>
      <c r="Z113" s="33" t="s">
        <v>1191</v>
      </c>
      <c r="AA113" s="7">
        <v>20569</v>
      </c>
      <c r="AB113" s="34" t="s">
        <v>112</v>
      </c>
      <c r="AC113" s="18">
        <v>21004</v>
      </c>
      <c r="AD113" s="34"/>
      <c r="AE113" s="73"/>
      <c r="AF113" s="8"/>
      <c r="AG113" s="8"/>
      <c r="AH113" s="8"/>
      <c r="AI113" s="8"/>
      <c r="AJ113" s="8"/>
      <c r="AK113" s="8"/>
    </row>
    <row r="114" spans="1:37" ht="12.75">
      <c r="A114" s="11">
        <v>112</v>
      </c>
      <c r="B114" s="40" t="s">
        <v>21</v>
      </c>
      <c r="C114" s="40" t="s">
        <v>459</v>
      </c>
      <c r="D114" s="41">
        <v>44348</v>
      </c>
      <c r="E114" s="141">
        <v>6645</v>
      </c>
      <c r="F114" s="47" t="s">
        <v>170</v>
      </c>
      <c r="G114" s="28"/>
      <c r="H114" s="52">
        <v>41.97</v>
      </c>
      <c r="I114" s="4"/>
      <c r="J114" s="4">
        <v>158.05</v>
      </c>
      <c r="K114" s="4"/>
      <c r="L114" s="4">
        <v>5629226</v>
      </c>
      <c r="M114" s="52">
        <v>84438</v>
      </c>
      <c r="N114" s="29" t="s">
        <v>98</v>
      </c>
      <c r="O114" s="14">
        <v>2</v>
      </c>
      <c r="P114" s="40" t="s">
        <v>224</v>
      </c>
      <c r="Q114" s="55">
        <v>0</v>
      </c>
      <c r="R114" s="31" t="s">
        <v>1192</v>
      </c>
      <c r="S114" s="32" t="s">
        <v>1193</v>
      </c>
      <c r="T114" s="176">
        <v>27</v>
      </c>
      <c r="U114" s="32" t="s">
        <v>655</v>
      </c>
      <c r="V114" s="29">
        <v>3578</v>
      </c>
      <c r="W114" s="8"/>
      <c r="X114" s="8"/>
      <c r="Y114" s="8"/>
      <c r="Z114" s="33" t="s">
        <v>1194</v>
      </c>
      <c r="AA114" s="7">
        <v>25179</v>
      </c>
      <c r="AB114" s="34" t="s">
        <v>112</v>
      </c>
      <c r="AC114" s="18">
        <v>27509</v>
      </c>
      <c r="AD114" s="34"/>
      <c r="AE114" s="73"/>
      <c r="AF114" s="34"/>
      <c r="AG114" s="18"/>
      <c r="AH114" s="8"/>
      <c r="AI114" s="8"/>
      <c r="AJ114" s="8"/>
      <c r="AK114" s="8"/>
    </row>
    <row r="115" spans="1:37" ht="12.75">
      <c r="A115" s="11">
        <v>113</v>
      </c>
      <c r="B115" s="40" t="s">
        <v>48</v>
      </c>
      <c r="C115" s="40" t="s">
        <v>40</v>
      </c>
      <c r="D115" s="41">
        <v>44348</v>
      </c>
      <c r="E115" s="141">
        <v>24</v>
      </c>
      <c r="F115" s="47" t="s">
        <v>114</v>
      </c>
      <c r="G115" s="28"/>
      <c r="H115" s="52">
        <v>168.18</v>
      </c>
      <c r="I115" s="4"/>
      <c r="J115" s="4"/>
      <c r="K115" s="4"/>
      <c r="L115" s="4">
        <v>19308012</v>
      </c>
      <c r="M115" s="52">
        <v>193080</v>
      </c>
      <c r="N115" s="29" t="s">
        <v>914</v>
      </c>
      <c r="O115" s="14">
        <v>1</v>
      </c>
      <c r="P115" s="40" t="s">
        <v>244</v>
      </c>
      <c r="Q115" s="55">
        <v>0</v>
      </c>
      <c r="R115" s="31" t="s">
        <v>1195</v>
      </c>
      <c r="S115" s="32" t="s">
        <v>1196</v>
      </c>
      <c r="T115" s="176">
        <v>14</v>
      </c>
      <c r="U115" s="32" t="s">
        <v>148</v>
      </c>
      <c r="V115" s="29" t="s">
        <v>1197</v>
      </c>
      <c r="W115" s="8"/>
      <c r="X115" s="8"/>
      <c r="Y115" s="8"/>
      <c r="Z115" s="33" t="s">
        <v>1198</v>
      </c>
      <c r="AA115" s="7">
        <v>42293</v>
      </c>
      <c r="AB115" s="34" t="s">
        <v>1199</v>
      </c>
      <c r="AC115" s="18">
        <v>42507</v>
      </c>
      <c r="AD115" s="34" t="s">
        <v>1200</v>
      </c>
      <c r="AE115" s="73">
        <v>42703</v>
      </c>
      <c r="AF115" s="34" t="s">
        <v>1201</v>
      </c>
      <c r="AG115" s="18">
        <v>43698</v>
      </c>
      <c r="AH115" s="8"/>
      <c r="AI115" s="8"/>
      <c r="AJ115" s="8"/>
      <c r="AK115" s="8"/>
    </row>
    <row r="116" spans="1:37" ht="12.75">
      <c r="A116" s="11">
        <v>114</v>
      </c>
      <c r="B116" s="40" t="s">
        <v>46</v>
      </c>
      <c r="C116" s="40" t="s">
        <v>39</v>
      </c>
      <c r="D116" s="41">
        <v>44348</v>
      </c>
      <c r="E116" s="141">
        <v>6527</v>
      </c>
      <c r="F116" s="47" t="s">
        <v>1202</v>
      </c>
      <c r="G116" s="28" t="s">
        <v>100</v>
      </c>
      <c r="H116" s="52">
        <v>14467.89</v>
      </c>
      <c r="I116" s="4"/>
      <c r="J116" s="4">
        <v>2810</v>
      </c>
      <c r="K116" s="4"/>
      <c r="L116" s="4">
        <v>2741580739</v>
      </c>
      <c r="M116" s="52">
        <f>518321+4322703+31597850</f>
        <v>36438874</v>
      </c>
      <c r="N116" s="29" t="s">
        <v>98</v>
      </c>
      <c r="O116" s="14">
        <v>13</v>
      </c>
      <c r="P116" s="40" t="s">
        <v>1208</v>
      </c>
      <c r="Q116" s="55">
        <v>0</v>
      </c>
      <c r="R116" s="31" t="s">
        <v>550</v>
      </c>
      <c r="S116" s="32" t="s">
        <v>842</v>
      </c>
      <c r="T116" s="176">
        <v>31</v>
      </c>
      <c r="U116" s="32" t="s">
        <v>1203</v>
      </c>
      <c r="V116" s="29" t="s">
        <v>1204</v>
      </c>
      <c r="W116" s="8"/>
      <c r="X116" s="8"/>
      <c r="Y116" s="8"/>
      <c r="Z116" s="33"/>
      <c r="AA116" s="7"/>
      <c r="AB116" s="34"/>
      <c r="AC116" s="18"/>
      <c r="AD116" s="34"/>
      <c r="AE116" s="73"/>
      <c r="AF116" s="8"/>
      <c r="AG116" s="8"/>
      <c r="AH116" s="8"/>
      <c r="AI116" s="8"/>
      <c r="AJ116" s="8"/>
      <c r="AK116" s="8"/>
    </row>
    <row r="117" spans="1:37" ht="12.75">
      <c r="A117" s="11">
        <v>115</v>
      </c>
      <c r="B117" s="40" t="s">
        <v>99</v>
      </c>
      <c r="C117" s="40" t="s">
        <v>39</v>
      </c>
      <c r="D117" s="41">
        <v>44349</v>
      </c>
      <c r="E117" s="141">
        <v>6300</v>
      </c>
      <c r="F117" s="47" t="s">
        <v>1205</v>
      </c>
      <c r="G117" s="28" t="s">
        <v>100</v>
      </c>
      <c r="H117" s="52">
        <v>50066.92</v>
      </c>
      <c r="I117" s="4"/>
      <c r="J117" s="4">
        <v>10895.93</v>
      </c>
      <c r="K117" s="4"/>
      <c r="L117" s="4">
        <v>13544751924</v>
      </c>
      <c r="M117" s="52">
        <v>71456988</v>
      </c>
      <c r="N117" s="29" t="s">
        <v>136</v>
      </c>
      <c r="O117" s="195" t="s">
        <v>1206</v>
      </c>
      <c r="P117" s="40" t="s">
        <v>1207</v>
      </c>
      <c r="Q117" s="55">
        <v>0</v>
      </c>
      <c r="R117" s="31" t="s">
        <v>1209</v>
      </c>
      <c r="S117" s="32" t="s">
        <v>1210</v>
      </c>
      <c r="T117" s="176">
        <v>36</v>
      </c>
      <c r="U117" s="32" t="s">
        <v>581</v>
      </c>
      <c r="V117" s="29" t="s">
        <v>1211</v>
      </c>
      <c r="W117" s="8"/>
      <c r="X117" s="8"/>
      <c r="Y117" s="8"/>
      <c r="Z117" s="33" t="s">
        <v>1212</v>
      </c>
      <c r="AA117" s="42">
        <v>43867</v>
      </c>
      <c r="AB117" s="34"/>
      <c r="AC117" s="18"/>
      <c r="AD117" s="34"/>
      <c r="AE117" s="73"/>
      <c r="AF117" s="34"/>
      <c r="AG117" s="18"/>
      <c r="AH117" s="34"/>
      <c r="AI117" s="18"/>
      <c r="AJ117" s="8"/>
      <c r="AK117" s="8"/>
    </row>
    <row r="118" spans="1:37" ht="12.75">
      <c r="A118" s="11">
        <v>116</v>
      </c>
      <c r="B118" s="40" t="s">
        <v>46</v>
      </c>
      <c r="C118" s="40" t="s">
        <v>39</v>
      </c>
      <c r="D118" s="41">
        <v>44350</v>
      </c>
      <c r="E118" s="141">
        <v>6512</v>
      </c>
      <c r="F118" s="47" t="s">
        <v>651</v>
      </c>
      <c r="G118" s="28" t="s">
        <v>100</v>
      </c>
      <c r="H118" s="52">
        <v>18611.52</v>
      </c>
      <c r="I118" s="4"/>
      <c r="J118" s="4">
        <v>5199.13</v>
      </c>
      <c r="K118" s="4"/>
      <c r="L118" s="4">
        <v>5020808821</v>
      </c>
      <c r="M118" s="52">
        <f>753067+6001671+5858462+34312063</f>
        <v>46925263</v>
      </c>
      <c r="N118" s="29" t="s">
        <v>98</v>
      </c>
      <c r="O118" s="14">
        <v>16</v>
      </c>
      <c r="P118" s="40" t="s">
        <v>1213</v>
      </c>
      <c r="Q118" s="55">
        <v>0</v>
      </c>
      <c r="R118" s="31" t="s">
        <v>360</v>
      </c>
      <c r="S118" s="32" t="s">
        <v>1056</v>
      </c>
      <c r="T118" s="176">
        <v>37</v>
      </c>
      <c r="U118" s="32" t="s">
        <v>117</v>
      </c>
      <c r="V118" s="29" t="s">
        <v>1214</v>
      </c>
      <c r="W118" s="8"/>
      <c r="X118" s="8"/>
      <c r="Y118" s="8"/>
      <c r="Z118" s="33"/>
      <c r="AA118" s="7"/>
      <c r="AB118" s="34"/>
      <c r="AC118" s="18"/>
      <c r="AD118" s="34"/>
      <c r="AE118" s="73"/>
      <c r="AF118" s="34"/>
      <c r="AG118" s="18"/>
      <c r="AH118" s="34"/>
      <c r="AI118" s="18"/>
      <c r="AJ118" s="8"/>
      <c r="AK118" s="8"/>
    </row>
    <row r="119" spans="1:37" ht="12.75">
      <c r="A119" s="11">
        <v>117</v>
      </c>
      <c r="B119" s="40" t="s">
        <v>46</v>
      </c>
      <c r="C119" s="40" t="s">
        <v>39</v>
      </c>
      <c r="D119" s="41">
        <v>44350</v>
      </c>
      <c r="E119" s="141">
        <v>6618</v>
      </c>
      <c r="F119" s="47" t="s">
        <v>170</v>
      </c>
      <c r="G119" s="28" t="s">
        <v>100</v>
      </c>
      <c r="H119" s="52">
        <v>60960.53</v>
      </c>
      <c r="I119" s="4"/>
      <c r="J119" s="4">
        <v>11998.8</v>
      </c>
      <c r="K119" s="4"/>
      <c r="L119" s="4">
        <v>16207236476</v>
      </c>
      <c r="M119" s="52">
        <f>2650122+17273683+120488103</f>
        <v>140411908</v>
      </c>
      <c r="N119" s="29" t="s">
        <v>98</v>
      </c>
      <c r="O119" s="14">
        <v>24</v>
      </c>
      <c r="P119" s="40" t="s">
        <v>1215</v>
      </c>
      <c r="Q119" s="55">
        <v>0</v>
      </c>
      <c r="R119" s="31" t="s">
        <v>1216</v>
      </c>
      <c r="S119" s="32" t="s">
        <v>147</v>
      </c>
      <c r="T119" s="176">
        <v>37</v>
      </c>
      <c r="U119" s="32" t="s">
        <v>1217</v>
      </c>
      <c r="V119" s="29">
        <v>1981</v>
      </c>
      <c r="W119" s="8"/>
      <c r="X119" s="8"/>
      <c r="Y119" s="8"/>
      <c r="Z119" s="33"/>
      <c r="AA119" s="7"/>
      <c r="AB119" s="34"/>
      <c r="AC119" s="18"/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>
        <v>118</v>
      </c>
      <c r="B120" s="40" t="s">
        <v>99</v>
      </c>
      <c r="C120" s="40" t="s">
        <v>39</v>
      </c>
      <c r="D120" s="41">
        <v>44350</v>
      </c>
      <c r="E120" s="141">
        <v>1027</v>
      </c>
      <c r="F120" s="47" t="s">
        <v>1218</v>
      </c>
      <c r="G120" s="28"/>
      <c r="H120" s="52">
        <v>11499.89</v>
      </c>
      <c r="I120" s="4"/>
      <c r="J120" s="4">
        <v>1892.57</v>
      </c>
      <c r="K120" s="4"/>
      <c r="L120" s="4">
        <v>30007757</v>
      </c>
      <c r="M120" s="52">
        <v>291213</v>
      </c>
      <c r="N120" s="29" t="s">
        <v>98</v>
      </c>
      <c r="O120" s="14">
        <v>13</v>
      </c>
      <c r="P120" s="40" t="s">
        <v>1219</v>
      </c>
      <c r="Q120" s="55">
        <v>0</v>
      </c>
      <c r="R120" s="31" t="s">
        <v>1220</v>
      </c>
      <c r="S120" s="32" t="s">
        <v>1221</v>
      </c>
      <c r="T120" s="176">
        <v>9</v>
      </c>
      <c r="U120" s="32" t="s">
        <v>1222</v>
      </c>
      <c r="V120" s="29" t="s">
        <v>1223</v>
      </c>
      <c r="W120" s="8"/>
      <c r="X120" s="8"/>
      <c r="Y120" s="8"/>
      <c r="Z120" s="33" t="s">
        <v>1224</v>
      </c>
      <c r="AA120" s="7">
        <v>43468</v>
      </c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>
        <v>119</v>
      </c>
      <c r="B121" s="40" t="s">
        <v>99</v>
      </c>
      <c r="C121" s="40" t="s">
        <v>39</v>
      </c>
      <c r="D121" s="41">
        <v>44350</v>
      </c>
      <c r="E121" s="141">
        <v>519</v>
      </c>
      <c r="F121" s="47" t="s">
        <v>1225</v>
      </c>
      <c r="G121" s="28" t="s">
        <v>100</v>
      </c>
      <c r="H121" s="52">
        <v>9910.8</v>
      </c>
      <c r="I121" s="4"/>
      <c r="J121" s="4">
        <v>1500.35</v>
      </c>
      <c r="K121" s="4"/>
      <c r="L121" s="4">
        <v>361368130</v>
      </c>
      <c r="M121" s="52">
        <v>2619454</v>
      </c>
      <c r="N121" s="29" t="s">
        <v>136</v>
      </c>
      <c r="O121" s="14">
        <v>12</v>
      </c>
      <c r="P121" s="40" t="s">
        <v>1226</v>
      </c>
      <c r="Q121" s="55">
        <v>0</v>
      </c>
      <c r="R121" s="31" t="s">
        <v>1227</v>
      </c>
      <c r="S121" s="32" t="s">
        <v>603</v>
      </c>
      <c r="T121" s="176">
        <v>9</v>
      </c>
      <c r="U121" s="32" t="s">
        <v>1228</v>
      </c>
      <c r="V121" s="29" t="s">
        <v>1229</v>
      </c>
      <c r="W121" s="8"/>
      <c r="X121" s="8"/>
      <c r="Y121" s="8"/>
      <c r="Z121" s="33" t="s">
        <v>1230</v>
      </c>
      <c r="AA121" s="7">
        <v>43649</v>
      </c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>
        <v>120</v>
      </c>
      <c r="B122" s="40" t="s">
        <v>48</v>
      </c>
      <c r="C122" s="40" t="s">
        <v>40</v>
      </c>
      <c r="D122" s="41">
        <v>44350</v>
      </c>
      <c r="E122" s="141">
        <v>1209</v>
      </c>
      <c r="F122" s="47" t="s">
        <v>1231</v>
      </c>
      <c r="G122" s="28"/>
      <c r="H122" s="52">
        <v>0</v>
      </c>
      <c r="I122" s="4"/>
      <c r="J122" s="4"/>
      <c r="K122" s="4"/>
      <c r="L122" s="4">
        <v>35000000</v>
      </c>
      <c r="M122" s="52">
        <v>350000</v>
      </c>
      <c r="N122" s="29" t="s">
        <v>914</v>
      </c>
      <c r="O122" s="14">
        <v>0</v>
      </c>
      <c r="P122" s="40" t="s">
        <v>1232</v>
      </c>
      <c r="Q122" s="55">
        <v>0</v>
      </c>
      <c r="R122" s="31" t="s">
        <v>1233</v>
      </c>
      <c r="S122" s="32" t="s">
        <v>971</v>
      </c>
      <c r="T122" s="176">
        <v>10</v>
      </c>
      <c r="U122" s="32" t="s">
        <v>1234</v>
      </c>
      <c r="V122" s="29" t="s">
        <v>1235</v>
      </c>
      <c r="W122" s="8"/>
      <c r="X122" s="8"/>
      <c r="Y122" s="8"/>
      <c r="Z122" s="33" t="s">
        <v>1236</v>
      </c>
      <c r="AA122" s="7">
        <v>41795</v>
      </c>
      <c r="AB122" s="34" t="s">
        <v>1237</v>
      </c>
      <c r="AC122" s="18">
        <v>42192</v>
      </c>
      <c r="AD122" s="34" t="s">
        <v>1238</v>
      </c>
      <c r="AE122" s="73">
        <v>42276</v>
      </c>
      <c r="AF122" s="34" t="s">
        <v>1239</v>
      </c>
      <c r="AG122" s="18">
        <v>42473</v>
      </c>
      <c r="AH122" s="34" t="s">
        <v>1240</v>
      </c>
      <c r="AI122" s="18">
        <v>42522</v>
      </c>
      <c r="AJ122" s="8"/>
      <c r="AK122" s="8"/>
    </row>
    <row r="123" spans="1:37" ht="12.75">
      <c r="A123" s="11">
        <v>121</v>
      </c>
      <c r="B123" s="40" t="s">
        <v>99</v>
      </c>
      <c r="C123" s="40" t="s">
        <v>39</v>
      </c>
      <c r="D123" s="41">
        <v>44350</v>
      </c>
      <c r="E123" s="141">
        <v>762</v>
      </c>
      <c r="F123" s="47" t="s">
        <v>139</v>
      </c>
      <c r="G123" s="28"/>
      <c r="H123" s="52">
        <v>215.11</v>
      </c>
      <c r="I123" s="4"/>
      <c r="J123" s="4">
        <v>353</v>
      </c>
      <c r="K123" s="4"/>
      <c r="L123" s="4">
        <v>14976941</v>
      </c>
      <c r="M123" s="52">
        <v>224654</v>
      </c>
      <c r="N123" s="29" t="s">
        <v>98</v>
      </c>
      <c r="O123" s="14">
        <v>2</v>
      </c>
      <c r="P123" s="40" t="s">
        <v>224</v>
      </c>
      <c r="Q123" s="55">
        <v>0</v>
      </c>
      <c r="R123" s="31" t="s">
        <v>1241</v>
      </c>
      <c r="S123" s="32" t="s">
        <v>1011</v>
      </c>
      <c r="T123" s="176">
        <v>5</v>
      </c>
      <c r="U123" s="32" t="s">
        <v>707</v>
      </c>
      <c r="V123" s="29">
        <v>4890</v>
      </c>
      <c r="W123" s="8"/>
      <c r="X123" s="8"/>
      <c r="Y123" s="8"/>
      <c r="Z123" s="33" t="s">
        <v>1242</v>
      </c>
      <c r="AA123" s="7">
        <v>12824</v>
      </c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>
        <v>122</v>
      </c>
      <c r="B124" s="40" t="s">
        <v>99</v>
      </c>
      <c r="C124" s="40" t="s">
        <v>39</v>
      </c>
      <c r="D124" s="41">
        <v>44350</v>
      </c>
      <c r="E124" s="141">
        <v>6613</v>
      </c>
      <c r="F124" s="47" t="s">
        <v>271</v>
      </c>
      <c r="G124" s="28" t="s">
        <v>100</v>
      </c>
      <c r="H124" s="52">
        <v>18536.19</v>
      </c>
      <c r="I124" s="4"/>
      <c r="J124" s="4">
        <v>3607.55</v>
      </c>
      <c r="K124" s="4"/>
      <c r="L124" s="4">
        <v>35540148</v>
      </c>
      <c r="M124" s="52">
        <v>202112</v>
      </c>
      <c r="N124" s="29" t="s">
        <v>98</v>
      </c>
      <c r="O124" s="14">
        <v>17</v>
      </c>
      <c r="P124" s="40" t="s">
        <v>1243</v>
      </c>
      <c r="Q124" s="55">
        <v>0</v>
      </c>
      <c r="R124" s="31" t="s">
        <v>273</v>
      </c>
      <c r="S124" s="32" t="s">
        <v>274</v>
      </c>
      <c r="T124" s="176">
        <v>37</v>
      </c>
      <c r="U124" s="32" t="s">
        <v>275</v>
      </c>
      <c r="V124" s="29" t="s">
        <v>276</v>
      </c>
      <c r="W124" s="8"/>
      <c r="X124" s="8"/>
      <c r="Y124" s="8"/>
      <c r="Z124" s="33" t="s">
        <v>277</v>
      </c>
      <c r="AA124" s="7">
        <v>43382</v>
      </c>
      <c r="AB124" s="34"/>
      <c r="AC124" s="18"/>
      <c r="AD124" s="34"/>
      <c r="AE124" s="73"/>
      <c r="AF124" s="8"/>
      <c r="AG124" s="8"/>
      <c r="AH124" s="8"/>
      <c r="AI124" s="8"/>
      <c r="AJ124" s="8"/>
      <c r="AK124" s="8"/>
    </row>
    <row r="125" spans="1:37" ht="12.75">
      <c r="A125" s="11">
        <v>123</v>
      </c>
      <c r="B125" s="40" t="s">
        <v>48</v>
      </c>
      <c r="C125" s="40" t="s">
        <v>424</v>
      </c>
      <c r="D125" s="41">
        <v>44357</v>
      </c>
      <c r="E125" s="141">
        <v>6257</v>
      </c>
      <c r="F125" s="47" t="s">
        <v>137</v>
      </c>
      <c r="G125" s="28" t="s">
        <v>100</v>
      </c>
      <c r="H125" s="52">
        <v>95.44</v>
      </c>
      <c r="I125" s="4"/>
      <c r="J125" s="4"/>
      <c r="K125" s="4"/>
      <c r="L125" s="4">
        <v>17851957</v>
      </c>
      <c r="M125" s="52">
        <v>267779</v>
      </c>
      <c r="N125" s="29" t="s">
        <v>98</v>
      </c>
      <c r="O125" s="14">
        <v>0</v>
      </c>
      <c r="P125" s="40" t="s">
        <v>224</v>
      </c>
      <c r="Q125" s="55">
        <v>0</v>
      </c>
      <c r="R125" s="31" t="s">
        <v>1244</v>
      </c>
      <c r="S125" s="32" t="s">
        <v>1245</v>
      </c>
      <c r="T125" s="176">
        <v>25</v>
      </c>
      <c r="U125" s="32" t="s">
        <v>129</v>
      </c>
      <c r="V125" s="29">
        <v>1501</v>
      </c>
      <c r="W125" s="8"/>
      <c r="X125" s="8"/>
      <c r="Y125" s="8"/>
      <c r="Z125" s="33" t="s">
        <v>1246</v>
      </c>
      <c r="AA125" s="7">
        <v>25277</v>
      </c>
      <c r="AB125" s="34" t="s">
        <v>112</v>
      </c>
      <c r="AC125" s="18">
        <v>27514</v>
      </c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>
        <v>124</v>
      </c>
      <c r="B126" s="40" t="s">
        <v>48</v>
      </c>
      <c r="C126" s="40" t="s">
        <v>424</v>
      </c>
      <c r="D126" s="41">
        <v>44357</v>
      </c>
      <c r="E126" s="141">
        <v>19</v>
      </c>
      <c r="F126" s="47" t="s">
        <v>170</v>
      </c>
      <c r="G126" s="28" t="s">
        <v>1009</v>
      </c>
      <c r="H126" s="52">
        <f>45.21+44.49</f>
        <v>89.7</v>
      </c>
      <c r="I126" s="4"/>
      <c r="J126" s="4"/>
      <c r="K126" s="4"/>
      <c r="L126" s="4">
        <v>16592437</v>
      </c>
      <c r="M126" s="52">
        <v>248887</v>
      </c>
      <c r="N126" s="29" t="s">
        <v>98</v>
      </c>
      <c r="O126" s="14">
        <v>2</v>
      </c>
      <c r="P126" s="40" t="s">
        <v>224</v>
      </c>
      <c r="Q126" s="55">
        <v>0</v>
      </c>
      <c r="R126" s="31" t="s">
        <v>1247</v>
      </c>
      <c r="S126" s="32" t="s">
        <v>1248</v>
      </c>
      <c r="T126" s="176">
        <v>9</v>
      </c>
      <c r="U126" s="32" t="s">
        <v>1249</v>
      </c>
      <c r="V126" s="29">
        <v>1825</v>
      </c>
      <c r="W126" s="8"/>
      <c r="X126" s="8"/>
      <c r="Y126" s="8"/>
      <c r="Z126" s="33" t="s">
        <v>1250</v>
      </c>
      <c r="AA126" s="7">
        <v>37636</v>
      </c>
      <c r="AB126" s="34" t="s">
        <v>1251</v>
      </c>
      <c r="AC126" s="18">
        <v>43648</v>
      </c>
      <c r="AD126" s="34" t="s">
        <v>1252</v>
      </c>
      <c r="AE126" s="73">
        <v>43822</v>
      </c>
      <c r="AF126" s="8"/>
      <c r="AG126" s="8"/>
      <c r="AH126" s="8"/>
      <c r="AI126" s="8"/>
      <c r="AJ126" s="8"/>
      <c r="AK126" s="8"/>
    </row>
    <row r="127" spans="1:37" ht="12.75">
      <c r="A127" s="11">
        <v>125</v>
      </c>
      <c r="B127" s="40" t="s">
        <v>99</v>
      </c>
      <c r="C127" s="40" t="s">
        <v>39</v>
      </c>
      <c r="D127" s="41">
        <v>44361</v>
      </c>
      <c r="E127" s="141">
        <v>3929</v>
      </c>
      <c r="F127" s="47" t="s">
        <v>1253</v>
      </c>
      <c r="G127" s="28" t="s">
        <v>100</v>
      </c>
      <c r="H127" s="52">
        <v>10343.18</v>
      </c>
      <c r="I127" s="4"/>
      <c r="J127" s="4">
        <v>1730.55</v>
      </c>
      <c r="K127" s="4"/>
      <c r="L127" s="4">
        <v>101404438</v>
      </c>
      <c r="M127" s="52">
        <v>611432</v>
      </c>
      <c r="N127" s="29" t="s">
        <v>98</v>
      </c>
      <c r="O127" s="14">
        <v>11</v>
      </c>
      <c r="P127" s="40" t="s">
        <v>1254</v>
      </c>
      <c r="Q127" s="55">
        <v>0</v>
      </c>
      <c r="R127" s="31" t="s">
        <v>1255</v>
      </c>
      <c r="S127" s="32" t="s">
        <v>1256</v>
      </c>
      <c r="T127" s="176">
        <v>16</v>
      </c>
      <c r="U127" s="32" t="s">
        <v>193</v>
      </c>
      <c r="V127" s="29" t="s">
        <v>1257</v>
      </c>
      <c r="W127" s="8"/>
      <c r="X127" s="8"/>
      <c r="Y127" s="8"/>
      <c r="Z127" s="33" t="s">
        <v>1258</v>
      </c>
      <c r="AA127" s="7">
        <v>43651</v>
      </c>
      <c r="AB127" s="34"/>
      <c r="AC127" s="18"/>
      <c r="AD127" s="34"/>
      <c r="AE127" s="73"/>
      <c r="AF127" s="8"/>
      <c r="AG127" s="8"/>
      <c r="AH127" s="8"/>
      <c r="AI127" s="8"/>
      <c r="AJ127" s="8"/>
      <c r="AK127" s="8"/>
    </row>
    <row r="128" spans="1:37" ht="12.75">
      <c r="A128" s="11">
        <v>126</v>
      </c>
      <c r="B128" s="40" t="s">
        <v>48</v>
      </c>
      <c r="C128" s="40" t="s">
        <v>40</v>
      </c>
      <c r="D128" s="41">
        <v>44361</v>
      </c>
      <c r="E128" s="141">
        <v>5150</v>
      </c>
      <c r="F128" s="47" t="s">
        <v>420</v>
      </c>
      <c r="G128" s="28"/>
      <c r="H128" s="52">
        <v>0</v>
      </c>
      <c r="I128" s="4"/>
      <c r="J128" s="4">
        <v>257</v>
      </c>
      <c r="K128" s="4"/>
      <c r="L128" s="4">
        <v>4025658</v>
      </c>
      <c r="M128" s="52">
        <v>4026</v>
      </c>
      <c r="N128" s="29" t="s">
        <v>1259</v>
      </c>
      <c r="O128" s="14">
        <v>0</v>
      </c>
      <c r="P128" s="40" t="s">
        <v>832</v>
      </c>
      <c r="Q128" s="55">
        <v>0</v>
      </c>
      <c r="R128" s="31" t="s">
        <v>1260</v>
      </c>
      <c r="S128" s="32" t="s">
        <v>1261</v>
      </c>
      <c r="T128" s="176">
        <v>18</v>
      </c>
      <c r="U128" s="32" t="s">
        <v>193</v>
      </c>
      <c r="V128" s="29">
        <v>3777</v>
      </c>
      <c r="W128" s="8"/>
      <c r="X128" s="8"/>
      <c r="Y128" s="8"/>
      <c r="Z128" s="33" t="s">
        <v>1262</v>
      </c>
      <c r="AA128" s="7">
        <v>15923</v>
      </c>
      <c r="AB128" s="34" t="s">
        <v>112</v>
      </c>
      <c r="AC128" s="18">
        <v>16159</v>
      </c>
      <c r="AD128" s="34" t="s">
        <v>1263</v>
      </c>
      <c r="AE128" s="73">
        <v>40388</v>
      </c>
      <c r="AF128" s="34" t="s">
        <v>1264</v>
      </c>
      <c r="AG128" s="18">
        <v>40521</v>
      </c>
      <c r="AH128" s="34"/>
      <c r="AI128" s="18"/>
      <c r="AJ128" s="34"/>
      <c r="AK128" s="18"/>
    </row>
    <row r="129" spans="1:37" ht="12.75">
      <c r="A129" s="11">
        <v>127</v>
      </c>
      <c r="B129" s="40" t="s">
        <v>46</v>
      </c>
      <c r="C129" s="40" t="s">
        <v>39</v>
      </c>
      <c r="D129" s="41">
        <v>44362</v>
      </c>
      <c r="E129" s="141">
        <v>152</v>
      </c>
      <c r="F129" s="47" t="s">
        <v>114</v>
      </c>
      <c r="G129" s="28" t="s">
        <v>100</v>
      </c>
      <c r="H129" s="52">
        <v>127</v>
      </c>
      <c r="I129" s="4"/>
      <c r="J129" s="4">
        <v>450</v>
      </c>
      <c r="K129" s="4"/>
      <c r="L129" s="4">
        <v>23851489</v>
      </c>
      <c r="M129" s="52">
        <v>357772</v>
      </c>
      <c r="N129" s="29" t="s">
        <v>98</v>
      </c>
      <c r="O129" s="14">
        <v>1</v>
      </c>
      <c r="P129" s="40" t="s">
        <v>224</v>
      </c>
      <c r="Q129" s="55">
        <v>0</v>
      </c>
      <c r="R129" s="31" t="s">
        <v>1265</v>
      </c>
      <c r="S129" s="32" t="s">
        <v>1266</v>
      </c>
      <c r="T129" s="176">
        <v>6</v>
      </c>
      <c r="U129" s="32" t="s">
        <v>1267</v>
      </c>
      <c r="V129" s="29">
        <v>3863</v>
      </c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>
        <v>128</v>
      </c>
      <c r="B130" s="40" t="s">
        <v>48</v>
      </c>
      <c r="C130" s="40" t="s">
        <v>424</v>
      </c>
      <c r="D130" s="41">
        <v>44362</v>
      </c>
      <c r="E130" s="141">
        <v>5639</v>
      </c>
      <c r="F130" s="47" t="s">
        <v>538</v>
      </c>
      <c r="G130" s="28" t="s">
        <v>100</v>
      </c>
      <c r="H130" s="52">
        <v>60.85</v>
      </c>
      <c r="I130" s="4"/>
      <c r="J130" s="4"/>
      <c r="K130" s="4"/>
      <c r="L130" s="4">
        <v>5783549</v>
      </c>
      <c r="M130" s="52">
        <v>86753</v>
      </c>
      <c r="N130" s="29" t="s">
        <v>98</v>
      </c>
      <c r="O130" s="195">
        <v>1</v>
      </c>
      <c r="P130" s="40" t="s">
        <v>224</v>
      </c>
      <c r="Q130" s="55">
        <v>0</v>
      </c>
      <c r="R130" s="31" t="s">
        <v>1268</v>
      </c>
      <c r="S130" s="32" t="s">
        <v>1269</v>
      </c>
      <c r="T130" s="176">
        <v>19</v>
      </c>
      <c r="U130" s="32" t="s">
        <v>1085</v>
      </c>
      <c r="V130" s="29" t="s">
        <v>1270</v>
      </c>
      <c r="W130" s="8"/>
      <c r="X130" s="8"/>
      <c r="Y130" s="8"/>
      <c r="Z130" s="33" t="s">
        <v>1271</v>
      </c>
      <c r="AA130" s="7">
        <v>32724</v>
      </c>
      <c r="AB130" s="34" t="s">
        <v>1272</v>
      </c>
      <c r="AC130" s="18">
        <v>32974</v>
      </c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>
        <v>129</v>
      </c>
      <c r="B131" s="40" t="s">
        <v>46</v>
      </c>
      <c r="C131" s="40" t="s">
        <v>39</v>
      </c>
      <c r="D131" s="41">
        <v>44363</v>
      </c>
      <c r="E131" s="141">
        <v>3000</v>
      </c>
      <c r="F131" s="47" t="s">
        <v>118</v>
      </c>
      <c r="G131" s="28" t="s">
        <v>100</v>
      </c>
      <c r="H131" s="52">
        <v>7031.77</v>
      </c>
      <c r="I131" s="4"/>
      <c r="J131" s="4">
        <v>1900360</v>
      </c>
      <c r="K131" s="4"/>
      <c r="L131" s="4">
        <v>1807289852</v>
      </c>
      <c r="M131" s="52">
        <f>380748+2983712+2217243+12421187</f>
        <v>18002890</v>
      </c>
      <c r="N131" s="29" t="s">
        <v>98</v>
      </c>
      <c r="O131" s="14">
        <v>8</v>
      </c>
      <c r="P131" s="40" t="s">
        <v>1273</v>
      </c>
      <c r="Q131" s="55">
        <v>0</v>
      </c>
      <c r="R131" s="31" t="s">
        <v>1274</v>
      </c>
      <c r="S131" s="32" t="s">
        <v>1275</v>
      </c>
      <c r="T131" s="176">
        <v>36</v>
      </c>
      <c r="U131" s="32" t="s">
        <v>581</v>
      </c>
      <c r="V131" s="29">
        <v>567</v>
      </c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>
        <v>130</v>
      </c>
      <c r="B132" s="40" t="s">
        <v>48</v>
      </c>
      <c r="C132" s="40" t="s">
        <v>424</v>
      </c>
      <c r="D132" s="41">
        <v>44365</v>
      </c>
      <c r="E132" s="141">
        <v>1271</v>
      </c>
      <c r="F132" s="47" t="s">
        <v>1276</v>
      </c>
      <c r="G132" s="28" t="s">
        <v>1009</v>
      </c>
      <c r="H132" s="52">
        <v>43.36</v>
      </c>
      <c r="I132" s="4"/>
      <c r="J132" s="4">
        <v>312.5</v>
      </c>
      <c r="K132" s="4"/>
      <c r="L132" s="4">
        <v>22720991</v>
      </c>
      <c r="M132" s="52">
        <v>355891</v>
      </c>
      <c r="N132" s="29" t="s">
        <v>914</v>
      </c>
      <c r="O132" s="14">
        <v>1</v>
      </c>
      <c r="P132" s="40" t="s">
        <v>244</v>
      </c>
      <c r="Q132" s="55">
        <v>0</v>
      </c>
      <c r="R132" s="31" t="s">
        <v>1277</v>
      </c>
      <c r="S132" s="32" t="s">
        <v>1278</v>
      </c>
      <c r="T132" s="176">
        <v>3</v>
      </c>
      <c r="U132" s="32" t="s">
        <v>918</v>
      </c>
      <c r="V132" s="29">
        <v>1094</v>
      </c>
      <c r="W132" s="8"/>
      <c r="X132" s="8"/>
      <c r="Y132" s="8"/>
      <c r="Z132" s="33" t="s">
        <v>1279</v>
      </c>
      <c r="AA132" s="7">
        <v>20599</v>
      </c>
      <c r="AB132" s="34" t="s">
        <v>112</v>
      </c>
      <c r="AC132" s="18">
        <v>21922</v>
      </c>
      <c r="AD132" s="34" t="s">
        <v>1280</v>
      </c>
      <c r="AE132" s="73">
        <v>24817</v>
      </c>
      <c r="AF132" s="34" t="s">
        <v>1281</v>
      </c>
      <c r="AG132" s="18">
        <v>40723</v>
      </c>
      <c r="AH132" s="8"/>
      <c r="AI132" s="8"/>
      <c r="AJ132" s="8"/>
      <c r="AK132" s="8"/>
    </row>
    <row r="133" spans="1:37" ht="12.75">
      <c r="A133" s="11">
        <v>131</v>
      </c>
      <c r="B133" s="40" t="s">
        <v>46</v>
      </c>
      <c r="C133" s="40" t="s">
        <v>39</v>
      </c>
      <c r="D133" s="41">
        <v>44369</v>
      </c>
      <c r="E133" s="141">
        <v>5469</v>
      </c>
      <c r="F133" s="47" t="s">
        <v>1282</v>
      </c>
      <c r="G133" s="28" t="s">
        <v>100</v>
      </c>
      <c r="H133" s="52">
        <v>13694.77</v>
      </c>
      <c r="I133" s="4"/>
      <c r="J133" s="4">
        <v>3993.83</v>
      </c>
      <c r="K133" s="4"/>
      <c r="L133" s="4">
        <v>3549803932</v>
      </c>
      <c r="M133" s="52">
        <v>36257327</v>
      </c>
      <c r="N133" s="29" t="s">
        <v>98</v>
      </c>
      <c r="O133" s="14">
        <v>5</v>
      </c>
      <c r="P133" s="40" t="s">
        <v>224</v>
      </c>
      <c r="Q133" s="55">
        <v>0</v>
      </c>
      <c r="R133" s="31" t="s">
        <v>369</v>
      </c>
      <c r="S133" s="32" t="s">
        <v>1283</v>
      </c>
      <c r="T133" s="176">
        <v>22</v>
      </c>
      <c r="U133" s="32" t="s">
        <v>1284</v>
      </c>
      <c r="V133" s="29" t="s">
        <v>1285</v>
      </c>
      <c r="W133" s="8"/>
      <c r="X133" s="8"/>
      <c r="Y133" s="8"/>
      <c r="Z133" s="33"/>
      <c r="AA133" s="7"/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>
        <v>132</v>
      </c>
      <c r="B134" s="40" t="s">
        <v>48</v>
      </c>
      <c r="C134" s="40" t="s">
        <v>40</v>
      </c>
      <c r="D134" s="41">
        <v>44369</v>
      </c>
      <c r="E134" s="141">
        <v>3049</v>
      </c>
      <c r="F134" s="47" t="s">
        <v>114</v>
      </c>
      <c r="G134" s="28"/>
      <c r="H134" s="52">
        <v>96.8</v>
      </c>
      <c r="I134" s="4"/>
      <c r="J134" s="4">
        <v>1703.79</v>
      </c>
      <c r="K134" s="4"/>
      <c r="L134" s="4">
        <v>42504313</v>
      </c>
      <c r="M134" s="52">
        <v>425504</v>
      </c>
      <c r="N134" s="29" t="s">
        <v>1286</v>
      </c>
      <c r="O134" s="14">
        <v>1</v>
      </c>
      <c r="P134" s="40" t="s">
        <v>244</v>
      </c>
      <c r="Q134" s="55">
        <v>0</v>
      </c>
      <c r="R134" s="31" t="s">
        <v>1287</v>
      </c>
      <c r="S134" s="32" t="s">
        <v>1288</v>
      </c>
      <c r="T134" s="176">
        <v>1</v>
      </c>
      <c r="U134" s="32" t="s">
        <v>1289</v>
      </c>
      <c r="V134" s="29" t="s">
        <v>1290</v>
      </c>
      <c r="W134" s="8"/>
      <c r="X134" s="8"/>
      <c r="Y134" s="8"/>
      <c r="Z134" s="33" t="s">
        <v>1291</v>
      </c>
      <c r="AA134" s="7">
        <v>38453</v>
      </c>
      <c r="AB134" s="34" t="s">
        <v>134</v>
      </c>
      <c r="AC134" s="18">
        <v>42816</v>
      </c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>
        <v>134</v>
      </c>
      <c r="B135" s="40" t="s">
        <v>46</v>
      </c>
      <c r="C135" s="40" t="s">
        <v>39</v>
      </c>
      <c r="D135" s="41">
        <v>44379</v>
      </c>
      <c r="E135" s="141">
        <v>3903</v>
      </c>
      <c r="F135" s="47" t="s">
        <v>1354</v>
      </c>
      <c r="G135" s="28"/>
      <c r="H135" s="52">
        <v>334.52</v>
      </c>
      <c r="I135" s="4"/>
      <c r="J135" s="4">
        <v>889</v>
      </c>
      <c r="K135" s="4"/>
      <c r="L135" s="4">
        <v>85124635</v>
      </c>
      <c r="M135" s="52">
        <v>893809</v>
      </c>
      <c r="N135" s="29" t="s">
        <v>1355</v>
      </c>
      <c r="O135" s="14">
        <v>1</v>
      </c>
      <c r="P135" s="40" t="s">
        <v>244</v>
      </c>
      <c r="Q135" s="55">
        <v>0</v>
      </c>
      <c r="R135" s="31" t="s">
        <v>1356</v>
      </c>
      <c r="S135" s="32" t="s">
        <v>1357</v>
      </c>
      <c r="T135" s="176">
        <v>12</v>
      </c>
      <c r="U135" s="32" t="s">
        <v>1358</v>
      </c>
      <c r="V135" s="29">
        <v>207</v>
      </c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>
        <v>135</v>
      </c>
      <c r="B136" s="40" t="s">
        <v>48</v>
      </c>
      <c r="C136" s="40" t="s">
        <v>40</v>
      </c>
      <c r="D136" s="41">
        <v>44379</v>
      </c>
      <c r="E136" s="141">
        <v>5301</v>
      </c>
      <c r="F136" s="47" t="s">
        <v>420</v>
      </c>
      <c r="G136" s="28"/>
      <c r="H136" s="52">
        <v>0</v>
      </c>
      <c r="I136" s="4"/>
      <c r="J136" s="4"/>
      <c r="K136" s="4"/>
      <c r="L136" s="4">
        <v>15089355</v>
      </c>
      <c r="M136" s="52">
        <v>150894</v>
      </c>
      <c r="N136" s="29" t="s">
        <v>338</v>
      </c>
      <c r="O136" s="195">
        <v>1</v>
      </c>
      <c r="P136" s="40" t="s">
        <v>244</v>
      </c>
      <c r="Q136" s="55">
        <v>0</v>
      </c>
      <c r="R136" s="31" t="s">
        <v>1359</v>
      </c>
      <c r="S136" s="32" t="s">
        <v>1360</v>
      </c>
      <c r="T136" s="176">
        <v>12</v>
      </c>
      <c r="U136" s="32" t="s">
        <v>150</v>
      </c>
      <c r="V136" s="29" t="s">
        <v>1361</v>
      </c>
      <c r="W136" s="8"/>
      <c r="X136" s="8"/>
      <c r="Y136" s="8"/>
      <c r="Z136" s="33" t="s">
        <v>1362</v>
      </c>
      <c r="AA136" s="7">
        <v>42296</v>
      </c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>
        <v>136</v>
      </c>
      <c r="B137" s="40" t="s">
        <v>21</v>
      </c>
      <c r="C137" s="40" t="s">
        <v>459</v>
      </c>
      <c r="D137" s="41">
        <v>44379</v>
      </c>
      <c r="E137" s="141">
        <v>5269</v>
      </c>
      <c r="F137" s="47" t="s">
        <v>1363</v>
      </c>
      <c r="G137" s="28"/>
      <c r="H137" s="52">
        <v>61.49</v>
      </c>
      <c r="I137" s="4"/>
      <c r="J137" s="4">
        <v>231.4</v>
      </c>
      <c r="K137" s="4"/>
      <c r="L137" s="4">
        <v>16267687</v>
      </c>
      <c r="M137" s="52">
        <v>244015</v>
      </c>
      <c r="N137" s="29" t="s">
        <v>98</v>
      </c>
      <c r="O137" s="14">
        <v>2</v>
      </c>
      <c r="P137" s="40" t="s">
        <v>224</v>
      </c>
      <c r="Q137" s="55">
        <v>0</v>
      </c>
      <c r="R137" s="31" t="s">
        <v>1364</v>
      </c>
      <c r="S137" s="32" t="s">
        <v>1365</v>
      </c>
      <c r="T137" s="176">
        <v>22</v>
      </c>
      <c r="U137" s="32" t="s">
        <v>172</v>
      </c>
      <c r="V137" s="29">
        <v>5611</v>
      </c>
      <c r="W137" s="8"/>
      <c r="X137" s="8"/>
      <c r="Y137" s="8"/>
      <c r="Z137" s="33"/>
      <c r="AA137" s="7"/>
      <c r="AB137" s="34"/>
      <c r="AC137" s="18"/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>
        <v>137</v>
      </c>
      <c r="B138" s="40" t="s">
        <v>48</v>
      </c>
      <c r="C138" s="40" t="s">
        <v>40</v>
      </c>
      <c r="D138" s="41">
        <v>44379</v>
      </c>
      <c r="E138" s="141">
        <v>5417</v>
      </c>
      <c r="F138" s="47" t="s">
        <v>420</v>
      </c>
      <c r="G138" s="28"/>
      <c r="H138" s="52">
        <v>0</v>
      </c>
      <c r="I138" s="4"/>
      <c r="J138" s="4">
        <v>601</v>
      </c>
      <c r="K138" s="4"/>
      <c r="L138" s="4">
        <v>27988914</v>
      </c>
      <c r="M138" s="52">
        <v>279889</v>
      </c>
      <c r="N138" s="29" t="s">
        <v>1366</v>
      </c>
      <c r="O138" s="14">
        <v>1</v>
      </c>
      <c r="P138" s="40" t="s">
        <v>244</v>
      </c>
      <c r="Q138" s="55">
        <v>0</v>
      </c>
      <c r="R138" s="31" t="s">
        <v>1367</v>
      </c>
      <c r="S138" s="32" t="s">
        <v>1368</v>
      </c>
      <c r="T138" s="176">
        <v>14</v>
      </c>
      <c r="U138" s="32" t="s">
        <v>151</v>
      </c>
      <c r="V138" s="29" t="s">
        <v>1369</v>
      </c>
      <c r="W138" s="8"/>
      <c r="X138" s="8"/>
      <c r="Y138" s="8"/>
      <c r="Z138" s="33" t="s">
        <v>1212</v>
      </c>
      <c r="AA138" s="7">
        <v>38300</v>
      </c>
      <c r="AB138" s="34" t="s">
        <v>1370</v>
      </c>
      <c r="AC138" s="18">
        <v>38611</v>
      </c>
      <c r="AD138" s="34" t="s">
        <v>1371</v>
      </c>
      <c r="AE138" s="73">
        <v>37617</v>
      </c>
      <c r="AF138" s="8"/>
      <c r="AG138" s="8"/>
      <c r="AH138" s="8"/>
      <c r="AI138" s="8"/>
      <c r="AJ138" s="8"/>
      <c r="AK138" s="8"/>
    </row>
    <row r="139" spans="1:37" ht="12.75">
      <c r="A139" s="11">
        <v>138</v>
      </c>
      <c r="B139" s="40" t="s">
        <v>48</v>
      </c>
      <c r="C139" s="40" t="s">
        <v>424</v>
      </c>
      <c r="D139" s="41">
        <v>44379</v>
      </c>
      <c r="E139" s="141">
        <v>4462</v>
      </c>
      <c r="F139" s="47" t="s">
        <v>450</v>
      </c>
      <c r="G139" s="28"/>
      <c r="H139" s="52">
        <v>52.95</v>
      </c>
      <c r="I139" s="4"/>
      <c r="J139" s="4"/>
      <c r="K139" s="4"/>
      <c r="L139" s="4">
        <v>7828433</v>
      </c>
      <c r="M139" s="52">
        <v>113266</v>
      </c>
      <c r="N139" s="29" t="s">
        <v>98</v>
      </c>
      <c r="O139" s="14">
        <v>1</v>
      </c>
      <c r="P139" s="40" t="s">
        <v>224</v>
      </c>
      <c r="Q139" s="55">
        <v>0</v>
      </c>
      <c r="R139" s="31" t="s">
        <v>1372</v>
      </c>
      <c r="S139" s="32" t="s">
        <v>1373</v>
      </c>
      <c r="T139" s="176">
        <v>22</v>
      </c>
      <c r="U139" s="32" t="s">
        <v>1374</v>
      </c>
      <c r="V139" s="29">
        <v>4850</v>
      </c>
      <c r="W139" s="8"/>
      <c r="X139" s="8"/>
      <c r="Y139" s="8"/>
      <c r="Z139" s="33" t="s">
        <v>821</v>
      </c>
      <c r="AA139" s="7">
        <v>24590</v>
      </c>
      <c r="AB139" s="34" t="s">
        <v>112</v>
      </c>
      <c r="AC139" s="18">
        <v>24635</v>
      </c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>
        <v>139</v>
      </c>
      <c r="B140" s="40" t="s">
        <v>99</v>
      </c>
      <c r="C140" s="40" t="s">
        <v>424</v>
      </c>
      <c r="D140" s="41">
        <v>44384</v>
      </c>
      <c r="E140" s="141">
        <v>5639</v>
      </c>
      <c r="F140" s="47" t="s">
        <v>130</v>
      </c>
      <c r="G140" s="28"/>
      <c r="H140" s="52">
        <v>175.04</v>
      </c>
      <c r="I140" s="4"/>
      <c r="J140" s="4">
        <v>1250</v>
      </c>
      <c r="K140" s="4"/>
      <c r="L140" s="4">
        <v>1426533</v>
      </c>
      <c r="M140" s="52">
        <v>121042</v>
      </c>
      <c r="N140" s="29" t="s">
        <v>138</v>
      </c>
      <c r="O140" s="201" t="s">
        <v>1375</v>
      </c>
      <c r="P140" s="40" t="s">
        <v>219</v>
      </c>
      <c r="Q140" s="55">
        <v>0</v>
      </c>
      <c r="R140" s="31" t="s">
        <v>1376</v>
      </c>
      <c r="S140" s="32" t="s">
        <v>1377</v>
      </c>
      <c r="T140" s="176">
        <v>19</v>
      </c>
      <c r="U140" s="32" t="s">
        <v>1378</v>
      </c>
      <c r="V140" s="29">
        <v>3501</v>
      </c>
      <c r="W140" s="8"/>
      <c r="X140" s="8"/>
      <c r="Y140" s="8"/>
      <c r="Z140" s="33" t="s">
        <v>1379</v>
      </c>
      <c r="AA140" s="7">
        <v>25522</v>
      </c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>
        <v>140</v>
      </c>
      <c r="B141" s="40" t="s">
        <v>48</v>
      </c>
      <c r="C141" s="40" t="s">
        <v>40</v>
      </c>
      <c r="D141" s="41">
        <v>44384</v>
      </c>
      <c r="E141" s="141">
        <v>33</v>
      </c>
      <c r="F141" s="47" t="s">
        <v>1380</v>
      </c>
      <c r="G141" s="28"/>
      <c r="H141" s="52">
        <v>0</v>
      </c>
      <c r="I141" s="4"/>
      <c r="J141" s="4"/>
      <c r="K141" s="4"/>
      <c r="L141" s="4">
        <v>41250000</v>
      </c>
      <c r="M141" s="52">
        <v>350625</v>
      </c>
      <c r="N141" s="29" t="s">
        <v>338</v>
      </c>
      <c r="O141" s="14">
        <v>1</v>
      </c>
      <c r="P141" s="40" t="s">
        <v>244</v>
      </c>
      <c r="Q141" s="55">
        <v>0</v>
      </c>
      <c r="R141" s="31" t="s">
        <v>1359</v>
      </c>
      <c r="S141" s="32" t="s">
        <v>1381</v>
      </c>
      <c r="T141" s="176">
        <v>8</v>
      </c>
      <c r="U141" s="32" t="s">
        <v>148</v>
      </c>
      <c r="V141" s="29" t="s">
        <v>1382</v>
      </c>
      <c r="W141" s="8"/>
      <c r="X141" s="8"/>
      <c r="Y141" s="8"/>
      <c r="Z141" s="33" t="s">
        <v>1383</v>
      </c>
      <c r="AA141" s="7">
        <v>38250</v>
      </c>
      <c r="AB141" s="34" t="s">
        <v>1384</v>
      </c>
      <c r="AC141" s="18">
        <v>41523</v>
      </c>
      <c r="AD141" s="34" t="s">
        <v>1385</v>
      </c>
      <c r="AE141" s="73">
        <v>41523</v>
      </c>
      <c r="AF141" s="34"/>
      <c r="AG141" s="18"/>
      <c r="AH141" s="34"/>
      <c r="AI141" s="18"/>
      <c r="AJ141" s="34"/>
      <c r="AK141" s="18"/>
    </row>
    <row r="142" spans="1:37" ht="12.75">
      <c r="A142" s="11">
        <v>141</v>
      </c>
      <c r="B142" s="40" t="s">
        <v>48</v>
      </c>
      <c r="C142" s="40" t="s">
        <v>40</v>
      </c>
      <c r="D142" s="41">
        <v>44384</v>
      </c>
      <c r="E142" s="141">
        <v>17</v>
      </c>
      <c r="F142" s="47" t="s">
        <v>116</v>
      </c>
      <c r="G142" s="28"/>
      <c r="H142" s="52">
        <v>0</v>
      </c>
      <c r="I142" s="4"/>
      <c r="J142" s="4"/>
      <c r="K142" s="4"/>
      <c r="L142" s="4">
        <v>59685609</v>
      </c>
      <c r="M142" s="52">
        <v>596856</v>
      </c>
      <c r="N142" s="29" t="s">
        <v>338</v>
      </c>
      <c r="O142" s="14">
        <v>1</v>
      </c>
      <c r="P142" s="40" t="s">
        <v>244</v>
      </c>
      <c r="Q142" s="55">
        <v>0</v>
      </c>
      <c r="R142" s="31" t="s">
        <v>1386</v>
      </c>
      <c r="S142" s="32" t="s">
        <v>1387</v>
      </c>
      <c r="T142" s="176">
        <v>10</v>
      </c>
      <c r="U142" s="32" t="s">
        <v>627</v>
      </c>
      <c r="V142" s="29" t="s">
        <v>1388</v>
      </c>
      <c r="W142" s="8"/>
      <c r="X142" s="8"/>
      <c r="Y142" s="8"/>
      <c r="Z142" s="33" t="s">
        <v>1389</v>
      </c>
      <c r="AA142" s="7">
        <v>42528</v>
      </c>
      <c r="AB142" s="34" t="s">
        <v>1390</v>
      </c>
      <c r="AC142" s="18">
        <v>42704</v>
      </c>
      <c r="AD142" s="34" t="s">
        <v>1391</v>
      </c>
      <c r="AE142" s="73">
        <v>42817</v>
      </c>
      <c r="AF142" s="8"/>
      <c r="AG142" s="8"/>
      <c r="AH142" s="8"/>
      <c r="AI142" s="8"/>
      <c r="AJ142" s="8"/>
      <c r="AK142" s="8"/>
    </row>
    <row r="143" spans="1:37" ht="12.75">
      <c r="A143" s="11">
        <v>142</v>
      </c>
      <c r="B143" s="40" t="s">
        <v>48</v>
      </c>
      <c r="C143" s="40" t="s">
        <v>40</v>
      </c>
      <c r="D143" s="41">
        <v>44386</v>
      </c>
      <c r="E143" s="141">
        <v>40</v>
      </c>
      <c r="F143" s="47" t="s">
        <v>1392</v>
      </c>
      <c r="G143" s="28"/>
      <c r="H143" s="52">
        <v>232</v>
      </c>
      <c r="I143" s="4"/>
      <c r="J143" s="4"/>
      <c r="K143" s="4"/>
      <c r="L143" s="4">
        <v>2200000</v>
      </c>
      <c r="M143" s="52">
        <v>22000</v>
      </c>
      <c r="N143" s="29" t="s">
        <v>831</v>
      </c>
      <c r="O143" s="14">
        <v>0</v>
      </c>
      <c r="P143" s="40" t="s">
        <v>832</v>
      </c>
      <c r="Q143" s="55">
        <v>0</v>
      </c>
      <c r="R143" s="31" t="s">
        <v>1393</v>
      </c>
      <c r="S143" s="32" t="s">
        <v>1394</v>
      </c>
      <c r="T143" s="176">
        <v>7</v>
      </c>
      <c r="U143" s="32" t="s">
        <v>148</v>
      </c>
      <c r="V143" s="29" t="s">
        <v>1395</v>
      </c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>
        <v>143</v>
      </c>
      <c r="B144" s="40" t="s">
        <v>48</v>
      </c>
      <c r="C144" s="40" t="s">
        <v>40</v>
      </c>
      <c r="D144" s="41">
        <v>44386</v>
      </c>
      <c r="E144" s="141">
        <v>3935</v>
      </c>
      <c r="F144" s="47" t="s">
        <v>118</v>
      </c>
      <c r="G144" s="28"/>
      <c r="H144" s="52">
        <v>5.2</v>
      </c>
      <c r="I144" s="4"/>
      <c r="J144" s="4"/>
      <c r="K144" s="4"/>
      <c r="L144" s="4">
        <v>1459290</v>
      </c>
      <c r="M144" s="52">
        <v>14593</v>
      </c>
      <c r="N144" s="29" t="s">
        <v>831</v>
      </c>
      <c r="O144" s="14">
        <v>0</v>
      </c>
      <c r="P144" s="40" t="s">
        <v>832</v>
      </c>
      <c r="Q144" s="55">
        <v>0</v>
      </c>
      <c r="R144" s="31" t="s">
        <v>1396</v>
      </c>
      <c r="S144" s="32" t="s">
        <v>1397</v>
      </c>
      <c r="T144" s="176">
        <v>16</v>
      </c>
      <c r="U144" s="32" t="s">
        <v>164</v>
      </c>
      <c r="V144" s="29">
        <v>19</v>
      </c>
      <c r="W144" s="8"/>
      <c r="X144" s="8"/>
      <c r="Y144" s="8"/>
      <c r="Z144" s="33"/>
      <c r="AA144" s="7"/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>
        <v>144</v>
      </c>
      <c r="B145" s="40" t="s">
        <v>21</v>
      </c>
      <c r="C145" s="40" t="s">
        <v>465</v>
      </c>
      <c r="D145" s="41">
        <v>44386</v>
      </c>
      <c r="E145" s="141">
        <v>5143</v>
      </c>
      <c r="F145" s="47" t="s">
        <v>1398</v>
      </c>
      <c r="G145" s="28"/>
      <c r="H145" s="52">
        <v>246.02</v>
      </c>
      <c r="I145" s="4"/>
      <c r="J145" s="4">
        <v>308</v>
      </c>
      <c r="K145" s="4"/>
      <c r="L145" s="4">
        <v>2403520</v>
      </c>
      <c r="M145" s="52">
        <v>36053</v>
      </c>
      <c r="N145" s="29" t="s">
        <v>98</v>
      </c>
      <c r="O145" s="14">
        <v>2</v>
      </c>
      <c r="P145" s="40" t="s">
        <v>224</v>
      </c>
      <c r="Q145" s="55">
        <v>0</v>
      </c>
      <c r="R145" s="31" t="s">
        <v>1399</v>
      </c>
      <c r="S145" s="32" t="s">
        <v>1400</v>
      </c>
      <c r="T145" s="176">
        <v>18</v>
      </c>
      <c r="U145" s="32" t="s">
        <v>1401</v>
      </c>
      <c r="V145" s="29">
        <v>201</v>
      </c>
      <c r="W145" s="8"/>
      <c r="X145" s="8"/>
      <c r="Y145" s="8"/>
      <c r="Z145" s="33"/>
      <c r="AA145" s="7"/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>
        <v>145</v>
      </c>
      <c r="B146" s="40" t="s">
        <v>46</v>
      </c>
      <c r="C146" s="40" t="s">
        <v>39</v>
      </c>
      <c r="D146" s="41">
        <v>44386</v>
      </c>
      <c r="E146" s="141">
        <v>2769</v>
      </c>
      <c r="F146" s="47" t="s">
        <v>1402</v>
      </c>
      <c r="G146" s="28" t="s">
        <v>100</v>
      </c>
      <c r="H146" s="52">
        <v>7245.64</v>
      </c>
      <c r="I146" s="4"/>
      <c r="J146" s="4">
        <v>1796.48</v>
      </c>
      <c r="K146" s="4"/>
      <c r="L146" s="4">
        <v>1850696821</v>
      </c>
      <c r="M146" s="52">
        <v>18938304</v>
      </c>
      <c r="N146" s="29" t="s">
        <v>98</v>
      </c>
      <c r="O146" s="14">
        <v>5</v>
      </c>
      <c r="P146" s="40" t="s">
        <v>1403</v>
      </c>
      <c r="Q146" s="55">
        <v>0</v>
      </c>
      <c r="R146" s="31" t="s">
        <v>734</v>
      </c>
      <c r="S146" s="32" t="s">
        <v>1406</v>
      </c>
      <c r="T146" s="176">
        <v>1</v>
      </c>
      <c r="U146" s="32" t="s">
        <v>1405</v>
      </c>
      <c r="V146" s="29" t="s">
        <v>1404</v>
      </c>
      <c r="W146" s="8"/>
      <c r="X146" s="8"/>
      <c r="Y146" s="8"/>
      <c r="Z146" s="33"/>
      <c r="AA146" s="7"/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>
        <v>146</v>
      </c>
      <c r="B147" s="40" t="s">
        <v>48</v>
      </c>
      <c r="C147" s="40" t="s">
        <v>424</v>
      </c>
      <c r="D147" s="41">
        <v>44391</v>
      </c>
      <c r="E147" s="141">
        <v>651</v>
      </c>
      <c r="F147" s="47" t="s">
        <v>1407</v>
      </c>
      <c r="G147" s="28"/>
      <c r="H147" s="52">
        <v>20.84</v>
      </c>
      <c r="I147" s="4"/>
      <c r="J147" s="4">
        <v>341.08</v>
      </c>
      <c r="K147" s="4"/>
      <c r="L147" s="4">
        <v>15604920</v>
      </c>
      <c r="M147" s="52">
        <v>275365</v>
      </c>
      <c r="N147" s="29" t="s">
        <v>1408</v>
      </c>
      <c r="O147" s="14">
        <v>1</v>
      </c>
      <c r="P147" s="40" t="s">
        <v>219</v>
      </c>
      <c r="Q147" s="55">
        <v>0</v>
      </c>
      <c r="R147" s="31" t="s">
        <v>1409</v>
      </c>
      <c r="S147" s="32" t="s">
        <v>1410</v>
      </c>
      <c r="T147" s="176">
        <v>6</v>
      </c>
      <c r="U147" s="32" t="s">
        <v>1411</v>
      </c>
      <c r="V147" s="29">
        <v>3804</v>
      </c>
      <c r="W147" s="8"/>
      <c r="X147" s="8"/>
      <c r="Y147" s="8"/>
      <c r="Z147" s="33" t="s">
        <v>1412</v>
      </c>
      <c r="AA147" s="7">
        <v>24616</v>
      </c>
      <c r="AB147" s="34" t="s">
        <v>112</v>
      </c>
      <c r="AC147" s="18">
        <v>27211</v>
      </c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>
        <v>147</v>
      </c>
      <c r="B148" s="40" t="s">
        <v>99</v>
      </c>
      <c r="C148" s="40" t="s">
        <v>39</v>
      </c>
      <c r="D148" s="41">
        <v>44392</v>
      </c>
      <c r="E148" s="141">
        <v>3001</v>
      </c>
      <c r="F148" s="47" t="s">
        <v>170</v>
      </c>
      <c r="G148" s="28" t="s">
        <v>100</v>
      </c>
      <c r="H148" s="52">
        <v>29053.7</v>
      </c>
      <c r="I148" s="4"/>
      <c r="J148" s="4">
        <v>4969.7</v>
      </c>
      <c r="K148" s="4"/>
      <c r="L148" s="4">
        <v>8059579776</v>
      </c>
      <c r="M148" s="52">
        <v>58672559</v>
      </c>
      <c r="N148" s="29" t="s">
        <v>136</v>
      </c>
      <c r="O148" s="14">
        <v>24</v>
      </c>
      <c r="P148" s="40" t="s">
        <v>1413</v>
      </c>
      <c r="Q148" s="55">
        <v>0</v>
      </c>
      <c r="R148" s="31" t="s">
        <v>1414</v>
      </c>
      <c r="S148" s="32" t="s">
        <v>1415</v>
      </c>
      <c r="T148" s="176">
        <v>12</v>
      </c>
      <c r="U148" s="32" t="s">
        <v>1416</v>
      </c>
      <c r="V148" s="29">
        <v>1130</v>
      </c>
      <c r="W148" s="8"/>
      <c r="X148" s="8"/>
      <c r="Y148" s="8"/>
      <c r="Z148" s="33" t="s">
        <v>1417</v>
      </c>
      <c r="AA148" s="7">
        <v>44180</v>
      </c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>
        <v>148</v>
      </c>
      <c r="B149" s="40" t="s">
        <v>46</v>
      </c>
      <c r="C149" s="40" t="s">
        <v>50</v>
      </c>
      <c r="D149" s="41">
        <v>44396</v>
      </c>
      <c r="E149" s="141">
        <v>5309</v>
      </c>
      <c r="F149" s="47" t="s">
        <v>141</v>
      </c>
      <c r="G149" s="28"/>
      <c r="H149" s="52">
        <v>229.46</v>
      </c>
      <c r="I149" s="4"/>
      <c r="J149" s="4">
        <v>700</v>
      </c>
      <c r="K149" s="4"/>
      <c r="L149" s="4">
        <v>85324888</v>
      </c>
      <c r="M149" s="52">
        <v>863227</v>
      </c>
      <c r="N149" s="29" t="s">
        <v>1418</v>
      </c>
      <c r="O149" s="14">
        <v>3</v>
      </c>
      <c r="P149" s="40" t="s">
        <v>244</v>
      </c>
      <c r="Q149" s="55">
        <v>0</v>
      </c>
      <c r="R149" s="31" t="s">
        <v>1419</v>
      </c>
      <c r="S149" s="32" t="s">
        <v>1420</v>
      </c>
      <c r="T149" s="176">
        <v>12</v>
      </c>
      <c r="U149" s="32" t="s">
        <v>1421</v>
      </c>
      <c r="V149" s="29">
        <v>1095</v>
      </c>
      <c r="W149" s="8"/>
      <c r="X149" s="8"/>
      <c r="Y149" s="8"/>
      <c r="Z149" s="33" t="s">
        <v>1422</v>
      </c>
      <c r="AA149" s="7">
        <v>42929</v>
      </c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>
        <v>149</v>
      </c>
      <c r="B150" s="40" t="s">
        <v>46</v>
      </c>
      <c r="C150" s="40" t="s">
        <v>39</v>
      </c>
      <c r="D150" s="41">
        <v>44397</v>
      </c>
      <c r="E150" s="141">
        <v>6601</v>
      </c>
      <c r="F150" s="47" t="s">
        <v>114</v>
      </c>
      <c r="G150" s="28" t="s">
        <v>100</v>
      </c>
      <c r="H150" s="52">
        <v>11862.12</v>
      </c>
      <c r="I150" s="4"/>
      <c r="J150" s="4">
        <v>2000</v>
      </c>
      <c r="K150" s="4"/>
      <c r="L150" s="4">
        <v>2191361420</v>
      </c>
      <c r="M150" s="52">
        <f>45527067-13658120</f>
        <v>31868947</v>
      </c>
      <c r="N150" s="29" t="s">
        <v>98</v>
      </c>
      <c r="O150" s="14">
        <v>14</v>
      </c>
      <c r="P150" s="40" t="s">
        <v>1423</v>
      </c>
      <c r="Q150" s="55">
        <v>0</v>
      </c>
      <c r="R150" s="31" t="s">
        <v>1424</v>
      </c>
      <c r="S150" s="32" t="s">
        <v>1425</v>
      </c>
      <c r="T150" s="176">
        <v>37</v>
      </c>
      <c r="U150" s="32" t="s">
        <v>1426</v>
      </c>
      <c r="V150" s="29" t="s">
        <v>1427</v>
      </c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>
        <v>150</v>
      </c>
      <c r="B151" s="40" t="s">
        <v>46</v>
      </c>
      <c r="C151" s="40" t="s">
        <v>39</v>
      </c>
      <c r="D151" s="41">
        <v>44398</v>
      </c>
      <c r="E151" s="141">
        <v>6629</v>
      </c>
      <c r="F151" s="47" t="s">
        <v>1428</v>
      </c>
      <c r="G151" s="28" t="s">
        <v>100</v>
      </c>
      <c r="H151" s="52">
        <v>8147</v>
      </c>
      <c r="I151" s="4"/>
      <c r="J151" s="4">
        <v>2050.82</v>
      </c>
      <c r="K151" s="4"/>
      <c r="L151" s="4">
        <v>2131691843</v>
      </c>
      <c r="M151" s="52">
        <f>30245351-9073605</f>
        <v>21171746</v>
      </c>
      <c r="N151" s="29" t="s">
        <v>98</v>
      </c>
      <c r="O151" s="14">
        <v>7</v>
      </c>
      <c r="P151" s="40" t="s">
        <v>1429</v>
      </c>
      <c r="Q151" s="55">
        <v>0</v>
      </c>
      <c r="R151" s="31" t="s">
        <v>1430</v>
      </c>
      <c r="S151" s="32" t="s">
        <v>1431</v>
      </c>
      <c r="T151" s="176">
        <v>31</v>
      </c>
      <c r="U151" s="32" t="s">
        <v>117</v>
      </c>
      <c r="V151" s="29" t="s">
        <v>1432</v>
      </c>
      <c r="W151" s="8"/>
      <c r="X151" s="8"/>
      <c r="Y151" s="8"/>
      <c r="Z151" s="33"/>
      <c r="AA151" s="7"/>
      <c r="AB151" s="34"/>
      <c r="AC151" s="18"/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>
        <v>151</v>
      </c>
      <c r="B152" s="40" t="s">
        <v>48</v>
      </c>
      <c r="C152" s="40" t="s">
        <v>424</v>
      </c>
      <c r="D152" s="41">
        <v>44398</v>
      </c>
      <c r="E152" s="141">
        <v>2264</v>
      </c>
      <c r="F152" s="47" t="s">
        <v>1433</v>
      </c>
      <c r="G152" s="28"/>
      <c r="H152" s="52">
        <v>60.8</v>
      </c>
      <c r="I152" s="4"/>
      <c r="J152" s="4">
        <v>162</v>
      </c>
      <c r="K152" s="4"/>
      <c r="L152" s="4">
        <v>11145916</v>
      </c>
      <c r="M152" s="52">
        <v>167188</v>
      </c>
      <c r="N152" s="29" t="s">
        <v>98</v>
      </c>
      <c r="O152" s="14">
        <v>1</v>
      </c>
      <c r="P152" s="40" t="s">
        <v>224</v>
      </c>
      <c r="Q152" s="55">
        <v>0</v>
      </c>
      <c r="R152" s="31" t="s">
        <v>1434</v>
      </c>
      <c r="S152" s="32" t="s">
        <v>1435</v>
      </c>
      <c r="T152" s="176">
        <v>1</v>
      </c>
      <c r="U152" s="32" t="s">
        <v>1436</v>
      </c>
      <c r="V152" s="29">
        <v>4579</v>
      </c>
      <c r="W152" s="8"/>
      <c r="X152" s="8"/>
      <c r="Y152" s="8"/>
      <c r="Z152" s="33" t="s">
        <v>1437</v>
      </c>
      <c r="AA152" s="7">
        <v>23187</v>
      </c>
      <c r="AB152" s="34" t="s">
        <v>112</v>
      </c>
      <c r="AC152" s="18">
        <v>24363</v>
      </c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>
        <v>152</v>
      </c>
      <c r="B153" s="40" t="s">
        <v>99</v>
      </c>
      <c r="C153" s="40" t="s">
        <v>39</v>
      </c>
      <c r="D153" s="41">
        <v>44403</v>
      </c>
      <c r="E153" s="141">
        <v>27</v>
      </c>
      <c r="F153" s="47" t="s">
        <v>170</v>
      </c>
      <c r="G153" s="28"/>
      <c r="H153" s="52">
        <v>425.6</v>
      </c>
      <c r="I153" s="4"/>
      <c r="J153" s="4">
        <v>948</v>
      </c>
      <c r="K153" s="4"/>
      <c r="L153" s="4">
        <v>11194669</v>
      </c>
      <c r="M153" s="52">
        <v>65457</v>
      </c>
      <c r="N153" s="29" t="s">
        <v>181</v>
      </c>
      <c r="O153" s="14">
        <v>1</v>
      </c>
      <c r="P153" s="40" t="s">
        <v>244</v>
      </c>
      <c r="Q153" s="55">
        <v>0</v>
      </c>
      <c r="R153" s="31" t="s">
        <v>1438</v>
      </c>
      <c r="S153" s="32" t="s">
        <v>1439</v>
      </c>
      <c r="T153" s="176">
        <v>9</v>
      </c>
      <c r="U153" s="32" t="s">
        <v>135</v>
      </c>
      <c r="V153" s="29" t="s">
        <v>1440</v>
      </c>
      <c r="W153" s="8"/>
      <c r="X153" s="8"/>
      <c r="Y153" s="8"/>
      <c r="Z153" s="33" t="s">
        <v>1441</v>
      </c>
      <c r="AA153" s="7">
        <v>43740</v>
      </c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>
        <v>153</v>
      </c>
      <c r="B154" s="40" t="s">
        <v>99</v>
      </c>
      <c r="C154" s="40" t="s">
        <v>39</v>
      </c>
      <c r="D154" s="41">
        <v>44403</v>
      </c>
      <c r="E154" s="141">
        <v>5123</v>
      </c>
      <c r="F154" s="47" t="s">
        <v>121</v>
      </c>
      <c r="G154" s="28"/>
      <c r="H154" s="52">
        <v>2213.56</v>
      </c>
      <c r="I154" s="4"/>
      <c r="J154" s="4">
        <v>13206</v>
      </c>
      <c r="K154" s="4"/>
      <c r="L154" s="4">
        <v>1290118</v>
      </c>
      <c r="M154" s="52">
        <v>9031</v>
      </c>
      <c r="N154" s="29" t="s">
        <v>1442</v>
      </c>
      <c r="O154" s="14">
        <v>2</v>
      </c>
      <c r="P154" s="40" t="s">
        <v>244</v>
      </c>
      <c r="Q154" s="55">
        <v>0</v>
      </c>
      <c r="R154" s="31" t="s">
        <v>1443</v>
      </c>
      <c r="S154" s="32" t="s">
        <v>1444</v>
      </c>
      <c r="T154" s="176">
        <v>14</v>
      </c>
      <c r="U154" s="32" t="s">
        <v>151</v>
      </c>
      <c r="V154" s="29">
        <v>2206</v>
      </c>
      <c r="W154" s="8"/>
      <c r="X154" s="8"/>
      <c r="Y154" s="8"/>
      <c r="Z154" s="33" t="s">
        <v>1445</v>
      </c>
      <c r="AA154" s="7">
        <v>43438</v>
      </c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>
        <v>154</v>
      </c>
      <c r="B155" s="40" t="s">
        <v>48</v>
      </c>
      <c r="C155" s="40" t="s">
        <v>424</v>
      </c>
      <c r="D155" s="41">
        <v>44410</v>
      </c>
      <c r="E155" s="141">
        <v>5149</v>
      </c>
      <c r="F155" s="47" t="s">
        <v>437</v>
      </c>
      <c r="G155" s="28" t="s">
        <v>1009</v>
      </c>
      <c r="H155" s="52">
        <v>8.26</v>
      </c>
      <c r="I155" s="4"/>
      <c r="J155" s="4">
        <v>232</v>
      </c>
      <c r="K155" s="4"/>
      <c r="L155" s="4">
        <v>66570756</v>
      </c>
      <c r="M155" s="52">
        <v>768892</v>
      </c>
      <c r="N155" s="29" t="s">
        <v>1483</v>
      </c>
      <c r="O155" s="14">
        <v>0</v>
      </c>
      <c r="P155" s="40" t="s">
        <v>224</v>
      </c>
      <c r="Q155" s="55">
        <v>0</v>
      </c>
      <c r="R155" s="31" t="s">
        <v>1484</v>
      </c>
      <c r="S155" s="32" t="s">
        <v>1485</v>
      </c>
      <c r="T155" s="176">
        <v>18</v>
      </c>
      <c r="U155" s="32" t="s">
        <v>1401</v>
      </c>
      <c r="V155" s="29">
        <v>344</v>
      </c>
      <c r="W155" s="8"/>
      <c r="X155" s="8"/>
      <c r="Y155" s="8"/>
      <c r="Z155" s="33" t="s">
        <v>1486</v>
      </c>
      <c r="AA155" s="7">
        <v>12523</v>
      </c>
      <c r="AB155" s="34" t="s">
        <v>814</v>
      </c>
      <c r="AC155" s="18">
        <v>34856</v>
      </c>
      <c r="AD155" s="34" t="s">
        <v>1487</v>
      </c>
      <c r="AE155" s="73">
        <v>35352</v>
      </c>
      <c r="AF155" s="34" t="s">
        <v>1488</v>
      </c>
      <c r="AG155" s="18">
        <v>35362</v>
      </c>
      <c r="AH155" s="34" t="s">
        <v>1489</v>
      </c>
      <c r="AI155" s="18">
        <v>38762</v>
      </c>
      <c r="AJ155" s="34" t="s">
        <v>268</v>
      </c>
      <c r="AK155" s="18">
        <v>43889</v>
      </c>
    </row>
    <row r="156" spans="1:37" ht="12.75">
      <c r="A156" s="11">
        <v>155</v>
      </c>
      <c r="B156" s="40" t="s">
        <v>48</v>
      </c>
      <c r="C156" s="40" t="s">
        <v>40</v>
      </c>
      <c r="D156" s="41">
        <v>44410</v>
      </c>
      <c r="E156" s="141">
        <v>3921</v>
      </c>
      <c r="F156" s="47" t="s">
        <v>511</v>
      </c>
      <c r="G156" s="28"/>
      <c r="H156" s="52">
        <v>0</v>
      </c>
      <c r="I156" s="4"/>
      <c r="J156" s="4">
        <v>0</v>
      </c>
      <c r="K156" s="4"/>
      <c r="L156" s="4">
        <v>5418784</v>
      </c>
      <c r="M156" s="52">
        <v>54188</v>
      </c>
      <c r="N156" s="29" t="s">
        <v>1490</v>
      </c>
      <c r="O156" s="14">
        <v>0</v>
      </c>
      <c r="P156" s="40" t="s">
        <v>1491</v>
      </c>
      <c r="Q156" s="55">
        <v>0</v>
      </c>
      <c r="R156" s="31" t="s">
        <v>1492</v>
      </c>
      <c r="S156" s="32" t="s">
        <v>1493</v>
      </c>
      <c r="T156" s="176">
        <v>14</v>
      </c>
      <c r="U156" s="32" t="s">
        <v>148</v>
      </c>
      <c r="V156" s="29" t="s">
        <v>1494</v>
      </c>
      <c r="W156" s="8"/>
      <c r="X156" s="8"/>
      <c r="Y156" s="8"/>
      <c r="Z156" s="33" t="s">
        <v>1495</v>
      </c>
      <c r="AA156" s="7">
        <v>41304</v>
      </c>
      <c r="AB156" s="34" t="s">
        <v>1496</v>
      </c>
      <c r="AC156" s="18">
        <v>42502</v>
      </c>
      <c r="AD156" s="34" t="s">
        <v>303</v>
      </c>
      <c r="AE156" s="73">
        <v>42579</v>
      </c>
      <c r="AF156" s="8"/>
      <c r="AG156" s="8"/>
      <c r="AH156" s="8"/>
      <c r="AI156" s="8"/>
      <c r="AJ156" s="8"/>
      <c r="AK156" s="8"/>
    </row>
    <row r="157" spans="1:37" ht="12.75">
      <c r="A157" s="11">
        <v>156</v>
      </c>
      <c r="B157" s="40" t="s">
        <v>48</v>
      </c>
      <c r="C157" s="40" t="s">
        <v>40</v>
      </c>
      <c r="D157" s="41">
        <v>44410</v>
      </c>
      <c r="E157" s="141">
        <v>651</v>
      </c>
      <c r="F157" s="47" t="s">
        <v>130</v>
      </c>
      <c r="G157" s="28"/>
      <c r="H157" s="52">
        <v>0</v>
      </c>
      <c r="I157" s="4"/>
      <c r="J157" s="4">
        <v>1490.54</v>
      </c>
      <c r="K157" s="4"/>
      <c r="L157" s="4">
        <v>15000000</v>
      </c>
      <c r="M157" s="52">
        <v>150000</v>
      </c>
      <c r="N157" s="29" t="s">
        <v>1497</v>
      </c>
      <c r="O157" s="14">
        <v>0</v>
      </c>
      <c r="P157" s="40" t="s">
        <v>219</v>
      </c>
      <c r="Q157" s="55">
        <v>0</v>
      </c>
      <c r="R157" s="31" t="s">
        <v>1498</v>
      </c>
      <c r="S157" s="32" t="s">
        <v>1420</v>
      </c>
      <c r="T157" s="176">
        <v>6</v>
      </c>
      <c r="U157" s="32" t="s">
        <v>828</v>
      </c>
      <c r="V157" s="29" t="s">
        <v>1499</v>
      </c>
      <c r="W157" s="8"/>
      <c r="X157" s="8"/>
      <c r="Y157" s="8"/>
      <c r="Z157" s="33" t="s">
        <v>1500</v>
      </c>
      <c r="AA157" s="7">
        <v>41732</v>
      </c>
      <c r="AB157" s="34" t="s">
        <v>1264</v>
      </c>
      <c r="AC157" s="18">
        <v>41962</v>
      </c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>
        <v>157</v>
      </c>
      <c r="B158" s="40" t="s">
        <v>99</v>
      </c>
      <c r="C158" s="40" t="s">
        <v>39</v>
      </c>
      <c r="D158" s="41">
        <v>44410</v>
      </c>
      <c r="E158" s="141">
        <v>5402</v>
      </c>
      <c r="F158" s="47" t="s">
        <v>1501</v>
      </c>
      <c r="G158" s="28" t="s">
        <v>100</v>
      </c>
      <c r="H158" s="52">
        <v>26016.61</v>
      </c>
      <c r="I158" s="4"/>
      <c r="J158" s="4">
        <v>5163.72</v>
      </c>
      <c r="K158" s="4"/>
      <c r="L158" s="4">
        <v>388913420</v>
      </c>
      <c r="M158" s="52">
        <v>2041795</v>
      </c>
      <c r="N158" s="29" t="s">
        <v>136</v>
      </c>
      <c r="O158" s="14">
        <v>18</v>
      </c>
      <c r="P158" s="40" t="s">
        <v>1502</v>
      </c>
      <c r="Q158" s="55">
        <v>0</v>
      </c>
      <c r="R158" s="31" t="s">
        <v>1503</v>
      </c>
      <c r="S158" s="32" t="s">
        <v>274</v>
      </c>
      <c r="T158" s="176">
        <v>12</v>
      </c>
      <c r="U158" s="32" t="s">
        <v>1504</v>
      </c>
      <c r="V158" s="29" t="s">
        <v>1505</v>
      </c>
      <c r="W158" s="8"/>
      <c r="X158" s="8"/>
      <c r="Y158" s="8"/>
      <c r="Z158" s="33" t="s">
        <v>1506</v>
      </c>
      <c r="AA158" s="7">
        <v>43375</v>
      </c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>
        <v>158</v>
      </c>
      <c r="B159" s="40" t="s">
        <v>99</v>
      </c>
      <c r="C159" s="40" t="s">
        <v>39</v>
      </c>
      <c r="D159" s="41">
        <v>44410</v>
      </c>
      <c r="E159" s="141">
        <v>6633</v>
      </c>
      <c r="F159" s="47" t="s">
        <v>1507</v>
      </c>
      <c r="G159" s="28" t="s">
        <v>100</v>
      </c>
      <c r="H159" s="52">
        <v>9096.89</v>
      </c>
      <c r="I159" s="4"/>
      <c r="J159" s="4">
        <v>1396.62</v>
      </c>
      <c r="K159" s="4"/>
      <c r="L159" s="4">
        <v>106575512</v>
      </c>
      <c r="M159" s="52">
        <v>611882</v>
      </c>
      <c r="N159" s="29" t="s">
        <v>98</v>
      </c>
      <c r="O159" s="14">
        <v>13</v>
      </c>
      <c r="P159" s="40" t="s">
        <v>1508</v>
      </c>
      <c r="Q159" s="55">
        <v>0</v>
      </c>
      <c r="R159" s="31" t="s">
        <v>1509</v>
      </c>
      <c r="S159" s="32" t="s">
        <v>1510</v>
      </c>
      <c r="T159" s="176">
        <v>31</v>
      </c>
      <c r="U159" s="32" t="s">
        <v>117</v>
      </c>
      <c r="V159" s="29" t="s">
        <v>1511</v>
      </c>
      <c r="W159" s="8"/>
      <c r="X159" s="8"/>
      <c r="Y159" s="8"/>
      <c r="Z159" s="33" t="s">
        <v>1512</v>
      </c>
      <c r="AA159" s="7">
        <v>39359</v>
      </c>
      <c r="AB159" s="34"/>
      <c r="AC159" s="18"/>
      <c r="AD159" s="34"/>
      <c r="AE159" s="73"/>
      <c r="AF159" s="8"/>
      <c r="AG159" s="8"/>
      <c r="AH159" s="8"/>
      <c r="AI159" s="8"/>
      <c r="AJ159" s="8"/>
      <c r="AK159" s="8"/>
    </row>
    <row r="160" spans="1:37" ht="12.75">
      <c r="A160" s="11">
        <v>159</v>
      </c>
      <c r="B160" s="40" t="s">
        <v>48</v>
      </c>
      <c r="C160" s="40" t="s">
        <v>40</v>
      </c>
      <c r="D160" s="41">
        <v>44411</v>
      </c>
      <c r="E160" s="141">
        <v>6512</v>
      </c>
      <c r="F160" s="47" t="s">
        <v>450</v>
      </c>
      <c r="G160" s="28"/>
      <c r="H160" s="52">
        <v>55.66</v>
      </c>
      <c r="I160" s="4"/>
      <c r="J160" s="4">
        <v>0</v>
      </c>
      <c r="K160" s="4"/>
      <c r="L160" s="4">
        <v>1887340</v>
      </c>
      <c r="M160" s="52">
        <v>18873</v>
      </c>
      <c r="N160" s="29" t="s">
        <v>1513</v>
      </c>
      <c r="O160" s="14">
        <v>0</v>
      </c>
      <c r="P160" s="40" t="s">
        <v>832</v>
      </c>
      <c r="Q160" s="55">
        <v>0</v>
      </c>
      <c r="R160" s="31" t="s">
        <v>1514</v>
      </c>
      <c r="S160" s="32" t="s">
        <v>1515</v>
      </c>
      <c r="T160" s="176">
        <v>37</v>
      </c>
      <c r="U160" s="32" t="s">
        <v>117</v>
      </c>
      <c r="V160" s="29">
        <v>1680</v>
      </c>
      <c r="W160" s="8"/>
      <c r="X160" s="8"/>
      <c r="Y160" s="8"/>
      <c r="Z160" s="33"/>
      <c r="AA160" s="7"/>
      <c r="AB160" s="34"/>
      <c r="AC160" s="18"/>
      <c r="AD160" s="34"/>
      <c r="AE160" s="73"/>
      <c r="AF160" s="34"/>
      <c r="AG160" s="18"/>
      <c r="AH160" s="8"/>
      <c r="AI160" s="8"/>
      <c r="AJ160" s="8"/>
      <c r="AK160" s="8"/>
    </row>
    <row r="161" spans="1:37" ht="12.75">
      <c r="A161" s="11">
        <v>160</v>
      </c>
      <c r="B161" s="40" t="s">
        <v>48</v>
      </c>
      <c r="C161" s="40" t="s">
        <v>42</v>
      </c>
      <c r="D161" s="41">
        <v>44421</v>
      </c>
      <c r="E161" s="141">
        <v>1969</v>
      </c>
      <c r="F161" s="47" t="s">
        <v>114</v>
      </c>
      <c r="G161" s="28"/>
      <c r="H161" s="52">
        <v>40.52</v>
      </c>
      <c r="I161" s="4"/>
      <c r="J161" s="4">
        <v>311.18</v>
      </c>
      <c r="K161" s="4"/>
      <c r="L161" s="4">
        <v>5620143</v>
      </c>
      <c r="M161" s="52">
        <v>82252</v>
      </c>
      <c r="N161" s="29" t="s">
        <v>98</v>
      </c>
      <c r="O161" s="14">
        <v>2</v>
      </c>
      <c r="P161" s="40" t="s">
        <v>224</v>
      </c>
      <c r="Q161" s="55">
        <v>0</v>
      </c>
      <c r="R161" s="31" t="s">
        <v>1516</v>
      </c>
      <c r="S161" s="32" t="s">
        <v>1517</v>
      </c>
      <c r="T161" s="176">
        <v>3</v>
      </c>
      <c r="U161" s="32" t="s">
        <v>1518</v>
      </c>
      <c r="V161" s="29">
        <v>5419</v>
      </c>
      <c r="W161" s="8"/>
      <c r="X161" s="8"/>
      <c r="Y161" s="8"/>
      <c r="Z161" s="33" t="s">
        <v>1519</v>
      </c>
      <c r="AA161" s="7">
        <v>23356</v>
      </c>
      <c r="AB161" s="34" t="s">
        <v>112</v>
      </c>
      <c r="AC161" s="18">
        <v>23925</v>
      </c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>
        <v>161</v>
      </c>
      <c r="B162" s="40" t="s">
        <v>48</v>
      </c>
      <c r="C162" s="40" t="s">
        <v>40</v>
      </c>
      <c r="D162" s="41">
        <v>44421</v>
      </c>
      <c r="E162" s="141">
        <v>927</v>
      </c>
      <c r="F162" s="47" t="s">
        <v>137</v>
      </c>
      <c r="G162" s="28"/>
      <c r="H162" s="52">
        <v>0</v>
      </c>
      <c r="I162" s="4"/>
      <c r="J162" s="4">
        <v>61</v>
      </c>
      <c r="K162" s="4"/>
      <c r="L162" s="4">
        <v>13996456</v>
      </c>
      <c r="M162" s="52">
        <v>139965</v>
      </c>
      <c r="N162" s="29" t="s">
        <v>1520</v>
      </c>
      <c r="O162" s="14">
        <v>1</v>
      </c>
      <c r="P162" s="40" t="s">
        <v>244</v>
      </c>
      <c r="Q162" s="55">
        <v>0</v>
      </c>
      <c r="R162" s="31" t="s">
        <v>1521</v>
      </c>
      <c r="S162" s="32" t="s">
        <v>1522</v>
      </c>
      <c r="T162" s="176">
        <v>9</v>
      </c>
      <c r="U162" s="32" t="s">
        <v>119</v>
      </c>
      <c r="V162" s="29" t="s">
        <v>1523</v>
      </c>
      <c r="W162" s="8"/>
      <c r="X162" s="8"/>
      <c r="Y162" s="8"/>
      <c r="Z162" s="33" t="s">
        <v>1524</v>
      </c>
      <c r="AA162" s="7">
        <v>42724</v>
      </c>
      <c r="AB162" s="34" t="s">
        <v>1525</v>
      </c>
      <c r="AC162" s="18">
        <v>43045</v>
      </c>
      <c r="AD162" s="34" t="s">
        <v>1526</v>
      </c>
      <c r="AE162" s="73">
        <v>43454</v>
      </c>
      <c r="AF162" s="34" t="s">
        <v>1527</v>
      </c>
      <c r="AG162" s="18">
        <v>43651</v>
      </c>
      <c r="AH162" s="8"/>
      <c r="AI162" s="8"/>
      <c r="AJ162" s="8"/>
      <c r="AK162" s="8"/>
    </row>
    <row r="163" spans="1:37" ht="12.75">
      <c r="A163" s="11">
        <v>162</v>
      </c>
      <c r="B163" s="40" t="s">
        <v>46</v>
      </c>
      <c r="C163" s="40" t="s">
        <v>39</v>
      </c>
      <c r="D163" s="41">
        <v>44425</v>
      </c>
      <c r="E163" s="141">
        <v>651</v>
      </c>
      <c r="F163" s="47" t="s">
        <v>1528</v>
      </c>
      <c r="G163" s="28" t="s">
        <v>100</v>
      </c>
      <c r="H163" s="52">
        <v>2704.98</v>
      </c>
      <c r="I163" s="4"/>
      <c r="J163" s="4">
        <v>135.94</v>
      </c>
      <c r="K163" s="4"/>
      <c r="L163" s="4">
        <v>727637400</v>
      </c>
      <c r="M163" s="52">
        <f>10896411-3268923</f>
        <v>7627488</v>
      </c>
      <c r="N163" s="29" t="s">
        <v>98</v>
      </c>
      <c r="O163" s="14">
        <v>3</v>
      </c>
      <c r="P163" s="40" t="s">
        <v>1529</v>
      </c>
      <c r="Q163" s="55">
        <v>0</v>
      </c>
      <c r="R163" s="31" t="s">
        <v>1530</v>
      </c>
      <c r="S163" s="32" t="s">
        <v>198</v>
      </c>
      <c r="T163" s="176">
        <v>6</v>
      </c>
      <c r="U163" s="32" t="s">
        <v>828</v>
      </c>
      <c r="V163" s="29" t="s">
        <v>1531</v>
      </c>
      <c r="W163" s="8"/>
      <c r="X163" s="8"/>
      <c r="Y163" s="8"/>
      <c r="Z163" s="33"/>
      <c r="AA163" s="7"/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>
        <v>163</v>
      </c>
      <c r="B164" s="40" t="s">
        <v>46</v>
      </c>
      <c r="C164" s="40" t="s">
        <v>39</v>
      </c>
      <c r="D164" s="41">
        <v>44426</v>
      </c>
      <c r="E164" s="141">
        <v>5401</v>
      </c>
      <c r="F164" s="47" t="s">
        <v>1532</v>
      </c>
      <c r="G164" s="28" t="s">
        <v>100</v>
      </c>
      <c r="H164" s="52">
        <v>20065.19</v>
      </c>
      <c r="I164" s="4"/>
      <c r="J164" s="4">
        <v>4509.6</v>
      </c>
      <c r="K164" s="4"/>
      <c r="L164" s="4">
        <v>4041413346</v>
      </c>
      <c r="M164" s="52">
        <f>78777499-23633250</f>
        <v>55144249</v>
      </c>
      <c r="N164" s="29" t="s">
        <v>136</v>
      </c>
      <c r="O164" s="14">
        <v>12</v>
      </c>
      <c r="P164" s="40" t="s">
        <v>1533</v>
      </c>
      <c r="Q164" s="55">
        <v>0</v>
      </c>
      <c r="R164" s="31" t="s">
        <v>750</v>
      </c>
      <c r="S164" s="32" t="s">
        <v>654</v>
      </c>
      <c r="T164" s="176">
        <v>12</v>
      </c>
      <c r="U164" s="32" t="s">
        <v>1637</v>
      </c>
      <c r="V164" s="29" t="s">
        <v>1534</v>
      </c>
      <c r="W164" s="8"/>
      <c r="X164" s="8"/>
      <c r="Y164" s="8"/>
      <c r="Z164" s="33"/>
      <c r="AA164" s="7"/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>
        <v>164</v>
      </c>
      <c r="B165" s="40" t="s">
        <v>48</v>
      </c>
      <c r="C165" s="40" t="s">
        <v>42</v>
      </c>
      <c r="D165" s="41">
        <v>44426</v>
      </c>
      <c r="E165" s="141">
        <v>1857</v>
      </c>
      <c r="F165" s="47" t="s">
        <v>114</v>
      </c>
      <c r="G165" s="28" t="s">
        <v>1009</v>
      </c>
      <c r="H165" s="52">
        <v>176.68</v>
      </c>
      <c r="I165" s="4"/>
      <c r="J165" s="4">
        <v>257.25</v>
      </c>
      <c r="K165" s="4"/>
      <c r="L165" s="4">
        <v>13119717</v>
      </c>
      <c r="M165" s="52">
        <v>713659</v>
      </c>
      <c r="N165" s="29" t="s">
        <v>98</v>
      </c>
      <c r="O165" s="14">
        <v>2</v>
      </c>
      <c r="P165" s="40" t="s">
        <v>224</v>
      </c>
      <c r="Q165" s="55">
        <v>0</v>
      </c>
      <c r="R165" s="31" t="s">
        <v>1535</v>
      </c>
      <c r="S165" s="32" t="s">
        <v>1536</v>
      </c>
      <c r="T165" s="176">
        <v>4</v>
      </c>
      <c r="U165" s="32" t="s">
        <v>1638</v>
      </c>
      <c r="V165" s="29">
        <v>1339</v>
      </c>
      <c r="W165" s="8"/>
      <c r="X165" s="8"/>
      <c r="Y165" s="8"/>
      <c r="Z165" s="33" t="s">
        <v>1537</v>
      </c>
      <c r="AA165" s="7">
        <v>19065</v>
      </c>
      <c r="AB165" s="34" t="s">
        <v>112</v>
      </c>
      <c r="AC165" s="18">
        <v>19739</v>
      </c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>
        <v>165</v>
      </c>
      <c r="B166" s="40" t="s">
        <v>99</v>
      </c>
      <c r="C166" s="40" t="s">
        <v>39</v>
      </c>
      <c r="D166" s="41">
        <v>44427</v>
      </c>
      <c r="E166" s="141">
        <v>740</v>
      </c>
      <c r="F166" s="47" t="s">
        <v>124</v>
      </c>
      <c r="G166" s="28" t="s">
        <v>100</v>
      </c>
      <c r="H166" s="52">
        <v>11874.36</v>
      </c>
      <c r="I166" s="4"/>
      <c r="J166" s="4">
        <v>2639.43</v>
      </c>
      <c r="K166" s="4"/>
      <c r="L166" s="4">
        <v>102752090</v>
      </c>
      <c r="M166" s="52">
        <v>877176</v>
      </c>
      <c r="N166" s="29" t="s">
        <v>98</v>
      </c>
      <c r="O166" s="14">
        <v>12</v>
      </c>
      <c r="P166" s="40" t="s">
        <v>1538</v>
      </c>
      <c r="Q166" s="55">
        <v>0</v>
      </c>
      <c r="R166" s="31" t="s">
        <v>1539</v>
      </c>
      <c r="S166" s="32" t="s">
        <v>1540</v>
      </c>
      <c r="T166" s="176">
        <v>7</v>
      </c>
      <c r="U166" s="32" t="s">
        <v>1541</v>
      </c>
      <c r="V166" s="29">
        <v>500</v>
      </c>
      <c r="W166" s="8"/>
      <c r="X166" s="8"/>
      <c r="Y166" s="8"/>
      <c r="Z166" s="33">
        <v>271</v>
      </c>
      <c r="AA166" s="7">
        <v>43375</v>
      </c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  <row r="167" spans="1:37" ht="12.75">
      <c r="A167" s="13">
        <v>166</v>
      </c>
      <c r="B167" s="36" t="s">
        <v>21</v>
      </c>
      <c r="C167" s="36" t="s">
        <v>1542</v>
      </c>
      <c r="D167" s="7">
        <v>44428</v>
      </c>
      <c r="E167" s="130">
        <v>6512</v>
      </c>
      <c r="F167" s="47" t="s">
        <v>1543</v>
      </c>
      <c r="G167" s="36"/>
      <c r="H167" s="10">
        <v>99.87</v>
      </c>
      <c r="I167" s="8"/>
      <c r="J167" s="202">
        <v>2996.6</v>
      </c>
      <c r="K167" s="8"/>
      <c r="L167" s="10">
        <v>18756285</v>
      </c>
      <c r="M167" s="10">
        <v>281344</v>
      </c>
      <c r="N167" s="203" t="s">
        <v>1544</v>
      </c>
      <c r="O167" s="204">
        <v>0</v>
      </c>
      <c r="P167" s="127" t="s">
        <v>244</v>
      </c>
      <c r="Q167" s="204">
        <v>0</v>
      </c>
      <c r="R167" s="205" t="s">
        <v>1545</v>
      </c>
      <c r="S167" s="46" t="s">
        <v>1546</v>
      </c>
      <c r="T167" s="210">
        <v>37</v>
      </c>
      <c r="U167" s="47" t="s">
        <v>153</v>
      </c>
      <c r="V167" s="130">
        <v>1355</v>
      </c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</row>
    <row r="168" spans="1:37" ht="12.75">
      <c r="A168" s="13">
        <v>167</v>
      </c>
      <c r="B168" s="36" t="s">
        <v>48</v>
      </c>
      <c r="C168" s="36" t="s">
        <v>40</v>
      </c>
      <c r="D168" s="7">
        <v>44431</v>
      </c>
      <c r="E168" s="130">
        <v>5836</v>
      </c>
      <c r="F168" s="47" t="s">
        <v>170</v>
      </c>
      <c r="G168" s="204"/>
      <c r="H168" s="10">
        <v>0</v>
      </c>
      <c r="I168" s="8"/>
      <c r="J168" s="8">
        <v>82.1</v>
      </c>
      <c r="K168" s="8"/>
      <c r="L168" s="10">
        <v>18000000</v>
      </c>
      <c r="M168" s="10">
        <v>180000</v>
      </c>
      <c r="N168" s="34" t="s">
        <v>1547</v>
      </c>
      <c r="O168" s="204">
        <v>0</v>
      </c>
      <c r="P168" s="127" t="s">
        <v>244</v>
      </c>
      <c r="Q168" s="204">
        <v>0</v>
      </c>
      <c r="R168" s="34" t="s">
        <v>1548</v>
      </c>
      <c r="S168" s="46" t="s">
        <v>1549</v>
      </c>
      <c r="T168" s="210">
        <v>19</v>
      </c>
      <c r="U168" s="47" t="s">
        <v>164</v>
      </c>
      <c r="V168" s="33" t="s">
        <v>1550</v>
      </c>
      <c r="W168" s="8"/>
      <c r="X168" s="8"/>
      <c r="Y168" s="8"/>
      <c r="Z168" s="33" t="s">
        <v>1551</v>
      </c>
      <c r="AA168" s="7">
        <v>42347</v>
      </c>
      <c r="AB168" s="34" t="s">
        <v>1552</v>
      </c>
      <c r="AC168" s="18">
        <v>43432</v>
      </c>
      <c r="AD168" s="34" t="s">
        <v>1553</v>
      </c>
      <c r="AE168" s="18">
        <v>43473</v>
      </c>
      <c r="AF168" s="8"/>
      <c r="AG168" s="8"/>
      <c r="AH168" s="8"/>
      <c r="AI168" s="8"/>
      <c r="AJ168" s="8"/>
      <c r="AK168" s="8"/>
    </row>
    <row r="169" spans="1:37" ht="12.75">
      <c r="A169" s="13">
        <v>168</v>
      </c>
      <c r="B169" s="36" t="s">
        <v>48</v>
      </c>
      <c r="C169" s="36" t="s">
        <v>40</v>
      </c>
      <c r="D169" s="7">
        <v>44431</v>
      </c>
      <c r="E169" s="130">
        <v>1235</v>
      </c>
      <c r="F169" s="47" t="s">
        <v>1554</v>
      </c>
      <c r="G169" s="36"/>
      <c r="H169" s="10">
        <v>0</v>
      </c>
      <c r="I169" s="8"/>
      <c r="J169" s="202">
        <v>0</v>
      </c>
      <c r="K169" s="8"/>
      <c r="L169" s="10">
        <v>1500000</v>
      </c>
      <c r="M169" s="10">
        <v>15000</v>
      </c>
      <c r="N169" s="203" t="s">
        <v>1082</v>
      </c>
      <c r="O169" s="127" t="s">
        <v>1555</v>
      </c>
      <c r="P169" s="127" t="s">
        <v>832</v>
      </c>
      <c r="Q169" s="204">
        <v>0</v>
      </c>
      <c r="R169" s="205" t="s">
        <v>1556</v>
      </c>
      <c r="S169" s="46" t="s">
        <v>1557</v>
      </c>
      <c r="T169" s="210">
        <v>8</v>
      </c>
      <c r="U169" s="47" t="s">
        <v>1558</v>
      </c>
      <c r="V169" s="33">
        <v>3029</v>
      </c>
      <c r="W169" s="8"/>
      <c r="X169" s="8"/>
      <c r="Y169" s="8"/>
      <c r="Z169" s="33" t="s">
        <v>1559</v>
      </c>
      <c r="AA169" s="7">
        <v>29587</v>
      </c>
      <c r="AB169" s="34" t="s">
        <v>112</v>
      </c>
      <c r="AC169" s="8">
        <v>1981</v>
      </c>
      <c r="AD169" s="8"/>
      <c r="AE169" s="8"/>
      <c r="AF169" s="8"/>
      <c r="AG169" s="8"/>
      <c r="AH169" s="8"/>
      <c r="AI169" s="8"/>
      <c r="AJ169" s="8"/>
      <c r="AK169" s="8"/>
    </row>
    <row r="170" spans="1:37" ht="12.75">
      <c r="A170" s="13">
        <v>169</v>
      </c>
      <c r="B170" s="36" t="s">
        <v>48</v>
      </c>
      <c r="C170" s="36" t="s">
        <v>424</v>
      </c>
      <c r="D170" s="7">
        <v>44431</v>
      </c>
      <c r="E170" s="130">
        <v>4163</v>
      </c>
      <c r="F170" s="47" t="s">
        <v>782</v>
      </c>
      <c r="G170" s="36" t="s">
        <v>1009</v>
      </c>
      <c r="H170" s="10">
        <v>4.56</v>
      </c>
      <c r="I170" s="8"/>
      <c r="J170" s="202">
        <v>411</v>
      </c>
      <c r="K170" s="8"/>
      <c r="L170" s="10">
        <v>991616</v>
      </c>
      <c r="M170" s="10">
        <v>116080</v>
      </c>
      <c r="N170" s="203" t="s">
        <v>1560</v>
      </c>
      <c r="O170" s="204">
        <v>0</v>
      </c>
      <c r="P170" s="127" t="s">
        <v>219</v>
      </c>
      <c r="Q170" s="204">
        <v>0</v>
      </c>
      <c r="R170" s="205" t="s">
        <v>1561</v>
      </c>
      <c r="S170" s="46" t="s">
        <v>1562</v>
      </c>
      <c r="T170" s="210">
        <v>22</v>
      </c>
      <c r="U170" s="47" t="s">
        <v>131</v>
      </c>
      <c r="V170" s="33">
        <v>5303</v>
      </c>
      <c r="W170" s="8"/>
      <c r="X170" s="8"/>
      <c r="Y170" s="8"/>
      <c r="Z170" s="33" t="s">
        <v>1563</v>
      </c>
      <c r="AA170" s="7">
        <v>21762</v>
      </c>
      <c r="AB170" s="34" t="s">
        <v>134</v>
      </c>
      <c r="AC170" s="18">
        <v>42816</v>
      </c>
      <c r="AD170" s="8"/>
      <c r="AE170" s="8"/>
      <c r="AF170" s="8"/>
      <c r="AG170" s="8"/>
      <c r="AH170" s="8"/>
      <c r="AI170" s="8"/>
      <c r="AJ170" s="8"/>
      <c r="AK170" s="8"/>
    </row>
    <row r="171" spans="1:37" ht="12.75">
      <c r="A171" s="13">
        <v>170</v>
      </c>
      <c r="B171" s="36" t="s">
        <v>48</v>
      </c>
      <c r="C171" s="36" t="s">
        <v>40</v>
      </c>
      <c r="D171" s="7">
        <v>44431</v>
      </c>
      <c r="E171" s="130">
        <v>3943</v>
      </c>
      <c r="F171" s="47" t="s">
        <v>520</v>
      </c>
      <c r="G171" s="204"/>
      <c r="H171" s="10">
        <v>0</v>
      </c>
      <c r="I171" s="8"/>
      <c r="J171" s="8">
        <v>482.93</v>
      </c>
      <c r="K171" s="8"/>
      <c r="L171" s="10">
        <v>9176278</v>
      </c>
      <c r="M171" s="10">
        <v>91762</v>
      </c>
      <c r="N171" s="34" t="s">
        <v>338</v>
      </c>
      <c r="O171" s="204">
        <v>0</v>
      </c>
      <c r="P171" s="127" t="s">
        <v>244</v>
      </c>
      <c r="Q171" s="204">
        <v>0</v>
      </c>
      <c r="R171" s="34" t="s">
        <v>1564</v>
      </c>
      <c r="S171" s="46" t="s">
        <v>1565</v>
      </c>
      <c r="T171" s="210">
        <v>18</v>
      </c>
      <c r="U171" s="47" t="s">
        <v>148</v>
      </c>
      <c r="V171" s="130">
        <v>3661</v>
      </c>
      <c r="W171" s="8"/>
      <c r="X171" s="8"/>
      <c r="Y171" s="8"/>
      <c r="Z171" s="33" t="s">
        <v>1566</v>
      </c>
      <c r="AA171" s="7">
        <v>19687</v>
      </c>
      <c r="AB171" s="34" t="s">
        <v>1567</v>
      </c>
      <c r="AC171" s="18">
        <v>32437</v>
      </c>
      <c r="AD171" s="34" t="s">
        <v>1568</v>
      </c>
      <c r="AE171" s="18">
        <v>40952</v>
      </c>
      <c r="AF171" s="34" t="s">
        <v>1569</v>
      </c>
      <c r="AG171" s="18">
        <v>41953</v>
      </c>
      <c r="AH171" s="8"/>
      <c r="AI171" s="8"/>
      <c r="AJ171" s="8"/>
      <c r="AK171" s="8"/>
    </row>
    <row r="172" spans="1:37" ht="12.75">
      <c r="A172" s="13">
        <v>171</v>
      </c>
      <c r="B172" s="36" t="s">
        <v>48</v>
      </c>
      <c r="C172" s="36" t="s">
        <v>424</v>
      </c>
      <c r="D172" s="7">
        <v>44432</v>
      </c>
      <c r="E172" s="130">
        <v>3939</v>
      </c>
      <c r="F172" s="47" t="s">
        <v>442</v>
      </c>
      <c r="G172" s="204"/>
      <c r="H172" s="10">
        <v>18.29</v>
      </c>
      <c r="I172" s="8"/>
      <c r="J172" s="202">
        <v>233</v>
      </c>
      <c r="K172" s="8"/>
      <c r="L172" s="10">
        <v>1165940</v>
      </c>
      <c r="M172" s="10">
        <v>1473377</v>
      </c>
      <c r="N172" s="203" t="s">
        <v>1570</v>
      </c>
      <c r="O172" s="204">
        <v>0</v>
      </c>
      <c r="P172" s="127" t="s">
        <v>244</v>
      </c>
      <c r="Q172" s="204">
        <v>0</v>
      </c>
      <c r="R172" s="205" t="s">
        <v>1571</v>
      </c>
      <c r="S172" s="46" t="s">
        <v>1572</v>
      </c>
      <c r="T172" s="210">
        <v>18</v>
      </c>
      <c r="U172" s="47" t="s">
        <v>1121</v>
      </c>
      <c r="V172" s="130">
        <v>97</v>
      </c>
      <c r="W172" s="8"/>
      <c r="X172" s="8"/>
      <c r="Y172" s="8"/>
      <c r="Z172" s="33" t="s">
        <v>1573</v>
      </c>
      <c r="AA172" s="7">
        <v>20963</v>
      </c>
      <c r="AB172" s="34" t="s">
        <v>1574</v>
      </c>
      <c r="AC172" s="18">
        <v>21132</v>
      </c>
      <c r="AD172" s="8"/>
      <c r="AE172" s="8"/>
      <c r="AF172" s="8"/>
      <c r="AG172" s="8"/>
      <c r="AH172" s="8"/>
      <c r="AI172" s="8"/>
      <c r="AJ172" s="8"/>
      <c r="AK172" s="8"/>
    </row>
    <row r="173" spans="1:37" ht="12.75">
      <c r="A173" s="13">
        <v>172</v>
      </c>
      <c r="B173" s="36" t="s">
        <v>21</v>
      </c>
      <c r="C173" s="36" t="s">
        <v>1575</v>
      </c>
      <c r="D173" s="7">
        <v>44432</v>
      </c>
      <c r="E173" s="130">
        <v>6405</v>
      </c>
      <c r="F173" s="47" t="s">
        <v>861</v>
      </c>
      <c r="G173" s="36"/>
      <c r="H173" s="10">
        <v>8.19</v>
      </c>
      <c r="I173" s="8"/>
      <c r="J173" s="202">
        <v>75</v>
      </c>
      <c r="K173" s="8"/>
      <c r="L173" s="10">
        <v>1575461</v>
      </c>
      <c r="M173" s="10">
        <v>23632</v>
      </c>
      <c r="N173" s="203" t="s">
        <v>98</v>
      </c>
      <c r="O173" s="204">
        <v>1</v>
      </c>
      <c r="P173" s="127" t="s">
        <v>224</v>
      </c>
      <c r="Q173" s="204">
        <v>0</v>
      </c>
      <c r="R173" s="205" t="s">
        <v>1576</v>
      </c>
      <c r="S173" s="46" t="s">
        <v>834</v>
      </c>
      <c r="T173" s="210">
        <v>35</v>
      </c>
      <c r="U173" s="47" t="s">
        <v>1577</v>
      </c>
      <c r="V173" s="130">
        <v>1357</v>
      </c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</row>
    <row r="174" spans="1:37" ht="12.75">
      <c r="A174" s="13">
        <v>173</v>
      </c>
      <c r="B174" s="36" t="s">
        <v>48</v>
      </c>
      <c r="C174" s="36" t="s">
        <v>40</v>
      </c>
      <c r="D174" s="7">
        <v>44433</v>
      </c>
      <c r="E174" s="130">
        <v>3971</v>
      </c>
      <c r="F174" s="47" t="s">
        <v>124</v>
      </c>
      <c r="G174" s="204"/>
      <c r="H174" s="10">
        <v>421</v>
      </c>
      <c r="I174" s="8"/>
      <c r="J174" s="34">
        <v>0</v>
      </c>
      <c r="K174" s="8"/>
      <c r="L174" s="10">
        <v>12350941</v>
      </c>
      <c r="M174" s="10">
        <v>123509</v>
      </c>
      <c r="N174" s="203" t="s">
        <v>1578</v>
      </c>
      <c r="O174" s="204">
        <v>0</v>
      </c>
      <c r="P174" s="127" t="s">
        <v>832</v>
      </c>
      <c r="Q174" s="204">
        <v>0</v>
      </c>
      <c r="R174" s="205" t="s">
        <v>1579</v>
      </c>
      <c r="S174" s="46" t="s">
        <v>834</v>
      </c>
      <c r="T174" s="210">
        <v>22</v>
      </c>
      <c r="U174" s="47" t="s">
        <v>918</v>
      </c>
      <c r="V174" s="130">
        <v>199</v>
      </c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2.75">
      <c r="A175" s="13">
        <v>174</v>
      </c>
      <c r="B175" s="36" t="s">
        <v>46</v>
      </c>
      <c r="C175" s="36" t="s">
        <v>39</v>
      </c>
      <c r="D175" s="7">
        <v>44435</v>
      </c>
      <c r="E175" s="130">
        <v>6601</v>
      </c>
      <c r="F175" s="47" t="s">
        <v>1580</v>
      </c>
      <c r="G175" s="36" t="s">
        <v>100</v>
      </c>
      <c r="H175" s="10">
        <v>204756.16</v>
      </c>
      <c r="I175" s="8"/>
      <c r="J175" s="202">
        <v>29464.85</v>
      </c>
      <c r="K175" s="8"/>
      <c r="L175" s="10">
        <v>53716269951</v>
      </c>
      <c r="M175" s="10">
        <f>689188862-206756658</f>
        <v>482432204</v>
      </c>
      <c r="N175" s="203" t="s">
        <v>136</v>
      </c>
      <c r="O175" s="36" t="s">
        <v>1581</v>
      </c>
      <c r="P175" s="127" t="s">
        <v>1582</v>
      </c>
      <c r="Q175" s="204">
        <v>0</v>
      </c>
      <c r="R175" s="205" t="s">
        <v>1583</v>
      </c>
      <c r="S175" s="46" t="s">
        <v>597</v>
      </c>
      <c r="T175" s="210">
        <v>37</v>
      </c>
      <c r="U175" s="47" t="s">
        <v>1584</v>
      </c>
      <c r="V175" s="33" t="s">
        <v>1585</v>
      </c>
      <c r="W175" s="8"/>
      <c r="X175" s="8"/>
      <c r="Y175" s="8"/>
      <c r="Z175" s="130"/>
      <c r="AA175" s="204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2.75">
      <c r="A176" s="13">
        <v>175</v>
      </c>
      <c r="B176" s="36" t="s">
        <v>46</v>
      </c>
      <c r="C176" s="36" t="s">
        <v>39</v>
      </c>
      <c r="D176" s="7">
        <v>44435</v>
      </c>
      <c r="E176" s="130">
        <v>950</v>
      </c>
      <c r="F176" s="47" t="s">
        <v>1586</v>
      </c>
      <c r="G176" s="36" t="s">
        <v>100</v>
      </c>
      <c r="H176" s="10">
        <v>25868.72</v>
      </c>
      <c r="I176" s="8"/>
      <c r="J176" s="202">
        <v>2327.51</v>
      </c>
      <c r="K176" s="8"/>
      <c r="L176" s="10">
        <v>6842085857</v>
      </c>
      <c r="M176" s="10">
        <f>97553574-29266072</f>
        <v>68287502</v>
      </c>
      <c r="N176" s="203" t="s">
        <v>1587</v>
      </c>
      <c r="O176" s="204">
        <v>26</v>
      </c>
      <c r="P176" s="127" t="s">
        <v>1588</v>
      </c>
      <c r="Q176" s="204">
        <v>0</v>
      </c>
      <c r="R176" s="205" t="s">
        <v>539</v>
      </c>
      <c r="S176" s="46" t="s">
        <v>597</v>
      </c>
      <c r="T176" s="210">
        <v>11</v>
      </c>
      <c r="U176" s="47" t="s">
        <v>1589</v>
      </c>
      <c r="V176" s="33" t="s">
        <v>1590</v>
      </c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</row>
    <row r="177" spans="1:37" ht="12.75">
      <c r="A177" s="13"/>
      <c r="B177" s="36"/>
      <c r="C177" s="204"/>
      <c r="D177" s="7"/>
      <c r="E177" s="130"/>
      <c r="F177" s="47"/>
      <c r="G177" s="204"/>
      <c r="H177" s="10"/>
      <c r="I177" s="8"/>
      <c r="J177" s="202"/>
      <c r="K177" s="8"/>
      <c r="L177" s="10"/>
      <c r="M177" s="10"/>
      <c r="N177" s="203"/>
      <c r="O177" s="204"/>
      <c r="P177" s="127"/>
      <c r="Q177" s="204"/>
      <c r="R177" s="205"/>
      <c r="S177" s="46"/>
      <c r="T177" s="211"/>
      <c r="U177" s="47"/>
      <c r="V177" s="130"/>
      <c r="W177" s="8"/>
      <c r="X177" s="8"/>
      <c r="Y177" s="8"/>
      <c r="Z177" s="130"/>
      <c r="AA177" s="204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2.75">
      <c r="A178" s="13"/>
      <c r="B178" s="36"/>
      <c r="C178" s="36"/>
      <c r="D178" s="7"/>
      <c r="E178" s="130"/>
      <c r="F178" s="47"/>
      <c r="G178" s="36"/>
      <c r="H178" s="10"/>
      <c r="I178" s="8"/>
      <c r="J178" s="202"/>
      <c r="K178" s="8"/>
      <c r="L178" s="10"/>
      <c r="M178" s="10"/>
      <c r="N178" s="203"/>
      <c r="O178" s="204"/>
      <c r="P178" s="127"/>
      <c r="Q178" s="204"/>
      <c r="R178" s="205"/>
      <c r="S178" s="46"/>
      <c r="T178" s="211"/>
      <c r="U178" s="47"/>
      <c r="V178" s="130"/>
      <c r="W178" s="8"/>
      <c r="X178" s="8"/>
      <c r="Y178" s="8"/>
      <c r="Z178" s="130"/>
      <c r="AA178" s="7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2.75">
      <c r="A179" s="13"/>
      <c r="B179" s="36"/>
      <c r="C179" s="36"/>
      <c r="D179" s="7"/>
      <c r="E179" s="130"/>
      <c r="F179" s="47"/>
      <c r="G179" s="204"/>
      <c r="H179" s="10"/>
      <c r="I179" s="8"/>
      <c r="J179" s="202"/>
      <c r="K179" s="8"/>
      <c r="L179" s="10"/>
      <c r="M179" s="10"/>
      <c r="N179" s="203"/>
      <c r="O179" s="204"/>
      <c r="P179" s="127"/>
      <c r="Q179" s="204"/>
      <c r="R179" s="205"/>
      <c r="S179" s="46"/>
      <c r="T179" s="211"/>
      <c r="U179" s="47"/>
      <c r="V179" s="33"/>
      <c r="W179" s="8"/>
      <c r="X179" s="8"/>
      <c r="Y179" s="8"/>
      <c r="Z179" s="33"/>
      <c r="AA179" s="7"/>
      <c r="AB179" s="34"/>
      <c r="AC179" s="18"/>
      <c r="AD179" s="8"/>
      <c r="AE179" s="8"/>
      <c r="AF179" s="8"/>
      <c r="AG179" s="8"/>
      <c r="AH179" s="8"/>
      <c r="AI179" s="8"/>
      <c r="AJ179" s="8"/>
      <c r="AK179" s="8"/>
    </row>
    <row r="180" spans="1:37" ht="12.75">
      <c r="A180" s="13"/>
      <c r="B180" s="36"/>
      <c r="C180" s="36"/>
      <c r="D180" s="7"/>
      <c r="E180" s="130"/>
      <c r="F180" s="47"/>
      <c r="G180" s="36"/>
      <c r="H180" s="10"/>
      <c r="I180" s="8"/>
      <c r="J180" s="202"/>
      <c r="K180" s="8"/>
      <c r="L180" s="10"/>
      <c r="M180" s="10"/>
      <c r="N180" s="203"/>
      <c r="O180" s="204"/>
      <c r="P180" s="127"/>
      <c r="Q180" s="204"/>
      <c r="R180" s="205"/>
      <c r="S180" s="46"/>
      <c r="T180" s="211"/>
      <c r="U180" s="47"/>
      <c r="V180" s="33"/>
      <c r="W180" s="8"/>
      <c r="X180" s="8"/>
      <c r="Y180" s="8"/>
      <c r="Z180" s="130"/>
      <c r="AA180" s="204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2.75">
      <c r="A181" s="13"/>
      <c r="B181" s="42"/>
      <c r="C181" s="36"/>
      <c r="D181" s="42"/>
      <c r="E181" s="130"/>
      <c r="F181" s="47"/>
      <c r="G181" s="36"/>
      <c r="H181" s="10"/>
      <c r="I181" s="8"/>
      <c r="J181" s="202"/>
      <c r="K181" s="8"/>
      <c r="L181" s="10"/>
      <c r="M181" s="10"/>
      <c r="N181" s="203"/>
      <c r="O181" s="204"/>
      <c r="P181" s="127"/>
      <c r="Q181" s="204"/>
      <c r="R181" s="205"/>
      <c r="S181" s="46"/>
      <c r="T181" s="211"/>
      <c r="U181" s="47"/>
      <c r="V181" s="33"/>
      <c r="W181" s="8"/>
      <c r="X181" s="8"/>
      <c r="Y181" s="8"/>
      <c r="Z181" s="130"/>
      <c r="AA181" s="204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2.75">
      <c r="A182" s="13"/>
      <c r="B182" s="36"/>
      <c r="C182" s="36"/>
      <c r="D182" s="7"/>
      <c r="E182" s="130"/>
      <c r="F182" s="47"/>
      <c r="G182" s="204"/>
      <c r="H182" s="10"/>
      <c r="I182" s="8"/>
      <c r="J182" s="202"/>
      <c r="K182" s="8"/>
      <c r="L182" s="10"/>
      <c r="M182" s="10"/>
      <c r="N182" s="203"/>
      <c r="O182" s="204"/>
      <c r="P182" s="127"/>
      <c r="Q182" s="204"/>
      <c r="R182" s="205"/>
      <c r="S182" s="46"/>
      <c r="T182" s="211"/>
      <c r="U182" s="47"/>
      <c r="V182" s="130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2.75">
      <c r="A183" s="13"/>
      <c r="B183" s="36"/>
      <c r="C183" s="36"/>
      <c r="D183" s="7"/>
      <c r="E183" s="130"/>
      <c r="F183" s="47"/>
      <c r="G183" s="36"/>
      <c r="H183" s="10"/>
      <c r="I183" s="8"/>
      <c r="J183" s="202"/>
      <c r="K183" s="8"/>
      <c r="L183" s="10"/>
      <c r="M183" s="10"/>
      <c r="N183" s="203"/>
      <c r="O183" s="204"/>
      <c r="P183" s="127"/>
      <c r="Q183" s="204"/>
      <c r="R183" s="205"/>
      <c r="S183" s="46"/>
      <c r="T183" s="211"/>
      <c r="U183" s="47"/>
      <c r="V183" s="33"/>
      <c r="W183" s="8"/>
      <c r="X183" s="8"/>
      <c r="Y183" s="8"/>
      <c r="Z183" s="33"/>
      <c r="AA183" s="7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2.75">
      <c r="A184" s="13"/>
      <c r="B184" s="36"/>
      <c r="C184" s="204"/>
      <c r="D184" s="7"/>
      <c r="E184" s="130"/>
      <c r="F184" s="47"/>
      <c r="G184" s="204"/>
      <c r="H184" s="10"/>
      <c r="I184" s="8"/>
      <c r="J184" s="202"/>
      <c r="K184" s="8"/>
      <c r="L184" s="10"/>
      <c r="M184" s="10"/>
      <c r="N184" s="203"/>
      <c r="O184" s="204"/>
      <c r="P184" s="127"/>
      <c r="Q184" s="204"/>
      <c r="R184" s="205"/>
      <c r="S184" s="46"/>
      <c r="T184" s="211"/>
      <c r="U184" s="47"/>
      <c r="V184" s="130"/>
      <c r="W184" s="8"/>
      <c r="X184" s="8"/>
      <c r="Y184" s="8"/>
      <c r="Z184" s="130"/>
      <c r="AA184" s="204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2.75">
      <c r="A185" s="13"/>
      <c r="B185" s="36"/>
      <c r="C185" s="36"/>
      <c r="D185" s="7"/>
      <c r="E185" s="130"/>
      <c r="F185" s="47"/>
      <c r="G185" s="204"/>
      <c r="H185" s="10"/>
      <c r="I185" s="8"/>
      <c r="J185" s="34"/>
      <c r="K185" s="8"/>
      <c r="L185" s="10"/>
      <c r="M185" s="10"/>
      <c r="N185" s="203"/>
      <c r="O185" s="204"/>
      <c r="P185" s="127"/>
      <c r="Q185" s="204"/>
      <c r="R185" s="205"/>
      <c r="S185" s="46"/>
      <c r="T185" s="211"/>
      <c r="U185" s="47"/>
      <c r="V185" s="130"/>
      <c r="W185" s="8"/>
      <c r="X185" s="8"/>
      <c r="Y185" s="8"/>
      <c r="Z185" s="130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</row>
    <row r="186" spans="1:37" ht="12.75">
      <c r="A186" s="13"/>
      <c r="B186" s="36"/>
      <c r="C186" s="36"/>
      <c r="D186" s="7"/>
      <c r="E186" s="130"/>
      <c r="F186" s="47"/>
      <c r="G186" s="204"/>
      <c r="H186" s="10"/>
      <c r="I186" s="8"/>
      <c r="J186" s="202"/>
      <c r="K186" s="8"/>
      <c r="L186" s="10"/>
      <c r="M186" s="10"/>
      <c r="N186" s="203"/>
      <c r="O186" s="204"/>
      <c r="P186" s="127"/>
      <c r="Q186" s="204"/>
      <c r="R186" s="205"/>
      <c r="S186" s="46"/>
      <c r="T186" s="211"/>
      <c r="U186" s="47"/>
      <c r="V186" s="33"/>
      <c r="W186" s="8"/>
      <c r="X186" s="8"/>
      <c r="Y186" s="8"/>
      <c r="Z186" s="33"/>
      <c r="AA186" s="7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2.75">
      <c r="A187" s="13"/>
      <c r="B187" s="36"/>
      <c r="C187" s="36"/>
      <c r="D187" s="7"/>
      <c r="E187" s="130"/>
      <c r="F187" s="47"/>
      <c r="G187" s="204"/>
      <c r="H187" s="10"/>
      <c r="I187" s="8"/>
      <c r="J187" s="202"/>
      <c r="K187" s="8"/>
      <c r="L187" s="10"/>
      <c r="M187" s="10"/>
      <c r="N187" s="203"/>
      <c r="O187" s="204"/>
      <c r="P187" s="127"/>
      <c r="Q187" s="204"/>
      <c r="R187" s="205"/>
      <c r="S187" s="46"/>
      <c r="T187" s="211"/>
      <c r="U187" s="47"/>
      <c r="V187" s="130"/>
      <c r="W187" s="8"/>
      <c r="X187" s="8"/>
      <c r="Y187" s="8"/>
      <c r="Z187" s="130"/>
      <c r="AA187" s="204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2.75">
      <c r="A188" s="13"/>
      <c r="B188" s="36"/>
      <c r="C188" s="36"/>
      <c r="D188" s="7"/>
      <c r="E188" s="130"/>
      <c r="F188" s="47"/>
      <c r="G188" s="204"/>
      <c r="H188" s="10"/>
      <c r="I188" s="8"/>
      <c r="J188" s="34"/>
      <c r="K188" s="8"/>
      <c r="L188" s="10"/>
      <c r="M188" s="10"/>
      <c r="N188" s="203"/>
      <c r="O188" s="204"/>
      <c r="P188" s="127"/>
      <c r="Q188" s="204"/>
      <c r="R188" s="205"/>
      <c r="S188" s="46"/>
      <c r="T188" s="211"/>
      <c r="U188" s="47"/>
      <c r="V188" s="33"/>
      <c r="W188" s="8"/>
      <c r="X188" s="8"/>
      <c r="Y188" s="8"/>
      <c r="Z188" s="130"/>
      <c r="AA188" s="204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2.75">
      <c r="A189" s="13"/>
      <c r="B189" s="36"/>
      <c r="C189" s="36"/>
      <c r="D189" s="7"/>
      <c r="E189" s="130"/>
      <c r="F189" s="47"/>
      <c r="G189" s="36"/>
      <c r="H189" s="10"/>
      <c r="I189" s="8"/>
      <c r="J189" s="8"/>
      <c r="K189" s="8"/>
      <c r="L189" s="10"/>
      <c r="M189" s="10"/>
      <c r="N189" s="203"/>
      <c r="O189" s="204"/>
      <c r="P189" s="127"/>
      <c r="Q189" s="204"/>
      <c r="R189" s="205"/>
      <c r="S189" s="46"/>
      <c r="T189" s="211"/>
      <c r="U189" s="47"/>
      <c r="V189" s="130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2.75">
      <c r="A190" s="13"/>
      <c r="B190" s="36"/>
      <c r="C190" s="36"/>
      <c r="D190" s="7"/>
      <c r="E190" s="130"/>
      <c r="F190" s="47"/>
      <c r="G190" s="36"/>
      <c r="H190" s="10"/>
      <c r="I190" s="8"/>
      <c r="J190" s="34"/>
      <c r="K190" s="8"/>
      <c r="L190" s="10"/>
      <c r="M190" s="10"/>
      <c r="N190" s="203"/>
      <c r="O190" s="204"/>
      <c r="P190" s="127"/>
      <c r="Q190" s="204"/>
      <c r="R190" s="205"/>
      <c r="S190" s="46"/>
      <c r="T190" s="211"/>
      <c r="U190" s="47"/>
      <c r="V190" s="33"/>
      <c r="W190" s="8"/>
      <c r="X190" s="8"/>
      <c r="Y190" s="8"/>
      <c r="Z190" s="130"/>
      <c r="AA190" s="204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2.75">
      <c r="A191" s="13"/>
      <c r="B191" s="36"/>
      <c r="C191" s="36"/>
      <c r="D191" s="7"/>
      <c r="E191" s="130"/>
      <c r="F191" s="47"/>
      <c r="G191" s="36"/>
      <c r="H191" s="10"/>
      <c r="I191" s="8"/>
      <c r="J191" s="34"/>
      <c r="K191" s="8"/>
      <c r="L191" s="10"/>
      <c r="M191" s="10"/>
      <c r="N191" s="203"/>
      <c r="O191" s="204"/>
      <c r="P191" s="127"/>
      <c r="Q191" s="204"/>
      <c r="R191" s="205"/>
      <c r="S191" s="46"/>
      <c r="T191" s="211"/>
      <c r="U191" s="47"/>
      <c r="V191" s="130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2.75">
      <c r="A192" s="13"/>
      <c r="B192" s="36"/>
      <c r="C192" s="36"/>
      <c r="D192" s="7"/>
      <c r="E192" s="130"/>
      <c r="F192" s="47"/>
      <c r="G192" s="36"/>
      <c r="H192" s="10"/>
      <c r="I192" s="8"/>
      <c r="J192" s="34"/>
      <c r="K192" s="8"/>
      <c r="L192" s="10"/>
      <c r="M192" s="10"/>
      <c r="N192" s="203"/>
      <c r="O192" s="204"/>
      <c r="P192" s="127"/>
      <c r="Q192" s="204"/>
      <c r="R192" s="205"/>
      <c r="S192" s="46"/>
      <c r="T192" s="211"/>
      <c r="U192" s="47"/>
      <c r="V192" s="33"/>
      <c r="W192" s="8"/>
      <c r="X192" s="8"/>
      <c r="Y192" s="8"/>
      <c r="Z192" s="130"/>
      <c r="AA192" s="204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2.75">
      <c r="A193" s="13"/>
      <c r="B193" s="36"/>
      <c r="C193" s="36"/>
      <c r="D193" s="7"/>
      <c r="E193" s="130"/>
      <c r="F193" s="47"/>
      <c r="G193" s="36"/>
      <c r="H193" s="10"/>
      <c r="I193" s="8"/>
      <c r="J193" s="34"/>
      <c r="K193" s="8"/>
      <c r="L193" s="10"/>
      <c r="M193" s="10"/>
      <c r="N193" s="203"/>
      <c r="O193" s="204"/>
      <c r="P193" s="127"/>
      <c r="Q193" s="204"/>
      <c r="R193" s="205"/>
      <c r="S193" s="46"/>
      <c r="T193" s="211"/>
      <c r="U193" s="47"/>
      <c r="V193" s="130"/>
      <c r="W193" s="8"/>
      <c r="X193" s="8"/>
      <c r="Y193" s="8"/>
      <c r="Z193" s="130"/>
      <c r="AA193" s="204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2.75">
      <c r="A194" s="13"/>
      <c r="B194" s="36"/>
      <c r="C194" s="36"/>
      <c r="D194" s="7"/>
      <c r="E194" s="130"/>
      <c r="F194" s="47"/>
      <c r="G194" s="204"/>
      <c r="H194" s="10"/>
      <c r="I194" s="8"/>
      <c r="J194" s="34"/>
      <c r="K194" s="8"/>
      <c r="L194" s="10"/>
      <c r="M194" s="10"/>
      <c r="N194" s="203"/>
      <c r="O194" s="204"/>
      <c r="P194" s="127"/>
      <c r="Q194" s="204"/>
      <c r="R194" s="205"/>
      <c r="S194" s="46"/>
      <c r="T194" s="211"/>
      <c r="U194" s="47"/>
      <c r="V194" s="130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2.75">
      <c r="A195" s="13"/>
      <c r="B195" s="36"/>
      <c r="C195" s="36"/>
      <c r="D195" s="7"/>
      <c r="E195" s="130"/>
      <c r="F195" s="47"/>
      <c r="G195" s="36"/>
      <c r="H195" s="10"/>
      <c r="I195" s="8"/>
      <c r="J195" s="34"/>
      <c r="K195" s="8"/>
      <c r="L195" s="10"/>
      <c r="M195" s="10"/>
      <c r="N195" s="203"/>
      <c r="O195" s="204"/>
      <c r="P195" s="127"/>
      <c r="Q195" s="204"/>
      <c r="R195" s="205"/>
      <c r="S195" s="46"/>
      <c r="T195" s="211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2.75">
      <c r="A196" s="13"/>
      <c r="B196" s="36"/>
      <c r="C196" s="36"/>
      <c r="D196" s="7"/>
      <c r="E196" s="130"/>
      <c r="F196" s="47"/>
      <c r="G196" s="36"/>
      <c r="H196" s="10"/>
      <c r="I196" s="8"/>
      <c r="J196" s="34"/>
      <c r="K196" s="8"/>
      <c r="L196" s="10"/>
      <c r="M196" s="10"/>
      <c r="N196" s="203"/>
      <c r="O196" s="204"/>
      <c r="P196" s="127"/>
      <c r="Q196" s="204"/>
      <c r="R196" s="205"/>
      <c r="S196" s="46"/>
      <c r="T196" s="211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</row>
    <row r="197" spans="1:37" ht="12.75">
      <c r="A197" s="13"/>
      <c r="B197" s="36"/>
      <c r="C197" s="36"/>
      <c r="D197" s="7"/>
      <c r="E197" s="130"/>
      <c r="F197" s="47"/>
      <c r="G197" s="36"/>
      <c r="H197" s="10"/>
      <c r="I197" s="8"/>
      <c r="J197" s="34"/>
      <c r="K197" s="8"/>
      <c r="L197" s="10"/>
      <c r="M197" s="10"/>
      <c r="N197" s="203"/>
      <c r="O197" s="204"/>
      <c r="P197" s="127"/>
      <c r="Q197" s="204"/>
      <c r="R197" s="205"/>
      <c r="S197" s="46"/>
      <c r="T197" s="211"/>
      <c r="U197" s="47"/>
      <c r="V197" s="33"/>
      <c r="W197" s="8"/>
      <c r="X197" s="8"/>
      <c r="Y197" s="8"/>
      <c r="Z197" s="130"/>
      <c r="AA197" s="204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2.75">
      <c r="A198" s="13"/>
      <c r="B198" s="36"/>
      <c r="C198" s="36"/>
      <c r="D198" s="7"/>
      <c r="E198" s="130"/>
      <c r="F198" s="47"/>
      <c r="G198" s="36"/>
      <c r="H198" s="10"/>
      <c r="I198" s="8"/>
      <c r="J198" s="34"/>
      <c r="K198" s="8"/>
      <c r="L198" s="10"/>
      <c r="M198" s="10"/>
      <c r="N198" s="203"/>
      <c r="O198" s="204"/>
      <c r="P198" s="127"/>
      <c r="Q198" s="204"/>
      <c r="R198" s="205"/>
      <c r="S198" s="46"/>
      <c r="T198" s="211"/>
      <c r="U198" s="47"/>
      <c r="V198" s="33"/>
      <c r="W198" s="8"/>
      <c r="X198" s="8"/>
      <c r="Y198" s="8"/>
      <c r="Z198" s="130"/>
      <c r="AA198" s="204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2.75">
      <c r="A199" s="13"/>
      <c r="B199" s="36"/>
      <c r="C199" s="36"/>
      <c r="D199" s="7"/>
      <c r="E199" s="130"/>
      <c r="F199" s="47"/>
      <c r="G199" s="204"/>
      <c r="H199" s="10"/>
      <c r="I199" s="8"/>
      <c r="J199" s="8"/>
      <c r="K199" s="8"/>
      <c r="L199" s="10"/>
      <c r="M199" s="10"/>
      <c r="N199" s="34"/>
      <c r="O199" s="204"/>
      <c r="P199" s="127"/>
      <c r="Q199" s="204"/>
      <c r="R199" s="34"/>
      <c r="S199" s="46"/>
      <c r="T199" s="211"/>
      <c r="U199" s="47"/>
      <c r="V199" s="130"/>
      <c r="W199" s="8"/>
      <c r="X199" s="8"/>
      <c r="Y199" s="8"/>
      <c r="Z199" s="33"/>
      <c r="AA199" s="204"/>
      <c r="AB199" s="34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2.75">
      <c r="A200" s="13"/>
      <c r="B200" s="36"/>
      <c r="C200" s="36"/>
      <c r="D200" s="7"/>
      <c r="E200" s="130"/>
      <c r="F200" s="47"/>
      <c r="G200" s="204"/>
      <c r="H200" s="10"/>
      <c r="I200" s="8"/>
      <c r="J200" s="8"/>
      <c r="K200" s="8"/>
      <c r="L200" s="10"/>
      <c r="M200" s="10"/>
      <c r="N200" s="34"/>
      <c r="O200" s="204"/>
      <c r="P200" s="127"/>
      <c r="Q200" s="204"/>
      <c r="R200" s="34"/>
      <c r="S200" s="46"/>
      <c r="T200" s="211"/>
      <c r="U200" s="47"/>
      <c r="V200" s="130"/>
      <c r="W200" s="8"/>
      <c r="X200" s="8"/>
      <c r="Y200" s="8"/>
      <c r="Z200" s="33"/>
      <c r="AA200" s="204"/>
      <c r="AB200" s="34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2.75">
      <c r="A201" s="13"/>
      <c r="B201" s="36"/>
      <c r="C201" s="36"/>
      <c r="D201" s="7"/>
      <c r="E201" s="130"/>
      <c r="F201" s="47"/>
      <c r="G201" s="204"/>
      <c r="H201" s="10"/>
      <c r="I201" s="8"/>
      <c r="J201" s="8"/>
      <c r="K201" s="8"/>
      <c r="L201" s="10"/>
      <c r="M201" s="10"/>
      <c r="N201" s="34"/>
      <c r="O201" s="204"/>
      <c r="P201" s="127"/>
      <c r="Q201" s="204"/>
      <c r="R201" s="34"/>
      <c r="S201" s="46"/>
      <c r="T201" s="211"/>
      <c r="U201" s="47"/>
      <c r="V201" s="130"/>
      <c r="W201" s="8"/>
      <c r="X201" s="8"/>
      <c r="Y201" s="8"/>
      <c r="Z201" s="33"/>
      <c r="AA201" s="7"/>
      <c r="AB201" s="34"/>
      <c r="AC201" s="18"/>
      <c r="AD201" s="34"/>
      <c r="AE201" s="73"/>
      <c r="AF201" s="8"/>
      <c r="AG201" s="8"/>
      <c r="AH201" s="8"/>
      <c r="AI201" s="8"/>
      <c r="AJ201" s="8"/>
      <c r="AK201" s="8"/>
    </row>
    <row r="202" spans="1:37" ht="12.75">
      <c r="A202" s="13"/>
      <c r="B202" s="36"/>
      <c r="C202" s="204"/>
      <c r="D202" s="7"/>
      <c r="E202" s="130"/>
      <c r="F202" s="47"/>
      <c r="G202" s="204"/>
      <c r="H202" s="10"/>
      <c r="I202" s="8"/>
      <c r="J202" s="8"/>
      <c r="K202" s="8"/>
      <c r="L202" s="10"/>
      <c r="M202" s="10"/>
      <c r="N202" s="34"/>
      <c r="O202" s="204"/>
      <c r="P202" s="127"/>
      <c r="Q202" s="204"/>
      <c r="R202" s="34"/>
      <c r="S202" s="46"/>
      <c r="T202" s="211"/>
      <c r="U202" s="47"/>
      <c r="V202" s="130"/>
      <c r="W202" s="8"/>
      <c r="X202" s="8"/>
      <c r="Y202" s="8"/>
      <c r="Z202" s="130"/>
      <c r="AA202" s="204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2.75">
      <c r="A203" s="13"/>
      <c r="B203" s="36"/>
      <c r="C203" s="36"/>
      <c r="D203" s="7"/>
      <c r="E203" s="130"/>
      <c r="F203" s="47"/>
      <c r="G203" s="204"/>
      <c r="H203" s="10"/>
      <c r="I203" s="8"/>
      <c r="J203" s="8"/>
      <c r="K203" s="8"/>
      <c r="L203" s="10"/>
      <c r="M203" s="10"/>
      <c r="N203" s="34"/>
      <c r="O203" s="204"/>
      <c r="P203" s="127"/>
      <c r="Q203" s="204"/>
      <c r="R203" s="34"/>
      <c r="S203" s="46"/>
      <c r="T203" s="211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</row>
    <row r="204" spans="1:37" ht="12.75">
      <c r="A204" s="13"/>
      <c r="B204" s="36"/>
      <c r="C204" s="36"/>
      <c r="D204" s="7"/>
      <c r="E204" s="130"/>
      <c r="F204" s="47"/>
      <c r="G204" s="204"/>
      <c r="H204" s="10"/>
      <c r="I204" s="8"/>
      <c r="J204" s="8"/>
      <c r="K204" s="8"/>
      <c r="L204" s="10"/>
      <c r="M204" s="10"/>
      <c r="N204" s="34"/>
      <c r="O204" s="204"/>
      <c r="P204" s="127"/>
      <c r="Q204" s="204"/>
      <c r="R204" s="34"/>
      <c r="S204" s="46"/>
      <c r="T204" s="211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</row>
    <row r="205" spans="1:37" ht="12.75">
      <c r="A205" s="13"/>
      <c r="B205" s="36"/>
      <c r="C205" s="36"/>
      <c r="D205" s="7"/>
      <c r="E205" s="130"/>
      <c r="F205" s="47"/>
      <c r="G205" s="36"/>
      <c r="H205" s="10"/>
      <c r="I205" s="8"/>
      <c r="J205" s="8"/>
      <c r="K205" s="8"/>
      <c r="L205" s="10"/>
      <c r="M205" s="10"/>
      <c r="N205" s="34"/>
      <c r="O205" s="204"/>
      <c r="P205" s="127"/>
      <c r="Q205" s="204"/>
      <c r="R205" s="34"/>
      <c r="S205" s="46"/>
      <c r="T205" s="211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2.75">
      <c r="A206" s="13"/>
      <c r="B206" s="36"/>
      <c r="C206" s="36"/>
      <c r="D206" s="7"/>
      <c r="E206" s="130"/>
      <c r="F206" s="47"/>
      <c r="G206" s="36"/>
      <c r="H206" s="10"/>
      <c r="I206" s="8"/>
      <c r="J206" s="8"/>
      <c r="K206" s="8"/>
      <c r="L206" s="10"/>
      <c r="M206" s="10"/>
      <c r="N206" s="34"/>
      <c r="O206" s="204"/>
      <c r="P206" s="127"/>
      <c r="Q206" s="204"/>
      <c r="R206" s="34"/>
      <c r="S206" s="46"/>
      <c r="T206" s="211"/>
      <c r="U206" s="47"/>
      <c r="V206" s="130"/>
      <c r="W206" s="8"/>
      <c r="X206" s="8"/>
      <c r="Y206" s="8"/>
      <c r="Z206" s="130"/>
      <c r="AA206" s="204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2.75">
      <c r="A207" s="13"/>
      <c r="B207" s="36"/>
      <c r="C207" s="36"/>
      <c r="D207" s="7"/>
      <c r="E207" s="130"/>
      <c r="F207" s="47"/>
      <c r="G207" s="204"/>
      <c r="H207" s="10"/>
      <c r="I207" s="8"/>
      <c r="J207" s="8"/>
      <c r="K207" s="8"/>
      <c r="L207" s="10"/>
      <c r="M207" s="10"/>
      <c r="N207" s="34"/>
      <c r="O207" s="204"/>
      <c r="P207" s="127"/>
      <c r="Q207" s="204"/>
      <c r="R207" s="34"/>
      <c r="S207" s="46"/>
      <c r="T207" s="211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</row>
    <row r="208" spans="1:37" ht="12.75">
      <c r="A208" s="13"/>
      <c r="B208" s="36"/>
      <c r="C208" s="204"/>
      <c r="D208" s="7"/>
      <c r="E208" s="130"/>
      <c r="F208" s="47"/>
      <c r="G208" s="204"/>
      <c r="H208" s="10"/>
      <c r="I208" s="8"/>
      <c r="J208" s="8"/>
      <c r="K208" s="8"/>
      <c r="L208" s="10"/>
      <c r="M208" s="10"/>
      <c r="N208" s="34"/>
      <c r="O208" s="204"/>
      <c r="P208" s="127"/>
      <c r="Q208" s="204"/>
      <c r="R208" s="34"/>
      <c r="S208" s="46"/>
      <c r="T208" s="211"/>
      <c r="U208" s="47"/>
      <c r="V208" s="130"/>
      <c r="W208" s="8"/>
      <c r="X208" s="8"/>
      <c r="Y208" s="8"/>
      <c r="Z208" s="130"/>
      <c r="AA208" s="204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2.75">
      <c r="A209" s="13"/>
      <c r="B209" s="36"/>
      <c r="C209" s="36"/>
      <c r="D209" s="7"/>
      <c r="E209" s="130"/>
      <c r="F209" s="47"/>
      <c r="G209" s="36"/>
      <c r="H209" s="10"/>
      <c r="I209" s="8"/>
      <c r="J209" s="8"/>
      <c r="K209" s="8"/>
      <c r="L209" s="10"/>
      <c r="M209" s="10"/>
      <c r="N209" s="34"/>
      <c r="O209" s="204"/>
      <c r="P209" s="127"/>
      <c r="Q209" s="204"/>
      <c r="R209" s="34"/>
      <c r="S209" s="46"/>
      <c r="T209" s="211"/>
      <c r="U209" s="47"/>
      <c r="V209" s="130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2.75">
      <c r="A210" s="13"/>
      <c r="B210" s="36"/>
      <c r="C210" s="36"/>
      <c r="D210" s="7"/>
      <c r="E210" s="130"/>
      <c r="F210" s="47"/>
      <c r="G210" s="204"/>
      <c r="H210" s="10"/>
      <c r="I210" s="8"/>
      <c r="J210" s="8"/>
      <c r="K210" s="8"/>
      <c r="L210" s="10"/>
      <c r="M210" s="10"/>
      <c r="N210" s="34"/>
      <c r="O210" s="204"/>
      <c r="P210" s="127"/>
      <c r="Q210" s="204"/>
      <c r="R210" s="34"/>
      <c r="S210" s="46"/>
      <c r="T210" s="211"/>
      <c r="U210" s="47"/>
      <c r="V210" s="130"/>
      <c r="W210" s="8"/>
      <c r="X210" s="8"/>
      <c r="Y210" s="8"/>
      <c r="Z210" s="33"/>
      <c r="AA210" s="7"/>
      <c r="AB210" s="34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2.75">
      <c r="A211" s="13"/>
      <c r="B211" s="36"/>
      <c r="C211" s="36"/>
      <c r="D211" s="7"/>
      <c r="E211" s="130"/>
      <c r="F211" s="47"/>
      <c r="G211" s="204"/>
      <c r="H211" s="10"/>
      <c r="I211" s="8"/>
      <c r="J211" s="8"/>
      <c r="K211" s="8"/>
      <c r="L211" s="10"/>
      <c r="M211" s="10"/>
      <c r="N211" s="34"/>
      <c r="O211" s="204"/>
      <c r="P211" s="127"/>
      <c r="Q211" s="204"/>
      <c r="R211" s="34"/>
      <c r="S211" s="46"/>
      <c r="T211" s="211"/>
      <c r="U211" s="47"/>
      <c r="V211" s="130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2.75">
      <c r="A212" s="13"/>
      <c r="B212" s="36"/>
      <c r="C212" s="36"/>
      <c r="D212" s="7"/>
      <c r="E212" s="130"/>
      <c r="F212" s="47"/>
      <c r="G212" s="204"/>
      <c r="H212" s="10"/>
      <c r="I212" s="8"/>
      <c r="J212" s="8"/>
      <c r="K212" s="8"/>
      <c r="L212" s="10"/>
      <c r="M212" s="10"/>
      <c r="N212" s="34"/>
      <c r="O212" s="204"/>
      <c r="P212" s="127"/>
      <c r="Q212" s="204"/>
      <c r="R212" s="34"/>
      <c r="S212" s="46"/>
      <c r="T212" s="211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2.75">
      <c r="A213" s="13"/>
      <c r="B213" s="36"/>
      <c r="C213" s="36"/>
      <c r="D213" s="7"/>
      <c r="E213" s="130"/>
      <c r="F213" s="47"/>
      <c r="G213" s="36"/>
      <c r="H213" s="10"/>
      <c r="I213" s="8"/>
      <c r="J213" s="8"/>
      <c r="K213" s="8"/>
      <c r="L213" s="10"/>
      <c r="M213" s="10"/>
      <c r="N213" s="34"/>
      <c r="O213" s="204"/>
      <c r="P213" s="127"/>
      <c r="Q213" s="204"/>
      <c r="R213" s="34"/>
      <c r="S213" s="46"/>
      <c r="T213" s="211"/>
      <c r="U213" s="47"/>
      <c r="V213" s="130"/>
      <c r="W213" s="8"/>
      <c r="X213" s="8"/>
      <c r="Y213" s="8"/>
      <c r="Z213" s="130"/>
      <c r="AA213" s="204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2.75">
      <c r="A214" s="13"/>
      <c r="B214" s="36"/>
      <c r="C214" s="36"/>
      <c r="D214" s="7"/>
      <c r="E214" s="130"/>
      <c r="F214" s="47"/>
      <c r="G214" s="204"/>
      <c r="H214" s="10"/>
      <c r="I214" s="8"/>
      <c r="J214" s="8"/>
      <c r="K214" s="8"/>
      <c r="L214" s="10"/>
      <c r="M214" s="10"/>
      <c r="N214" s="34"/>
      <c r="O214" s="204"/>
      <c r="P214" s="127"/>
      <c r="Q214" s="204"/>
      <c r="R214" s="34"/>
      <c r="S214" s="46"/>
      <c r="T214" s="211"/>
      <c r="U214" s="47"/>
      <c r="V214" s="130"/>
      <c r="W214" s="8"/>
      <c r="X214" s="8"/>
      <c r="Y214" s="8"/>
      <c r="Z214" s="33"/>
      <c r="AA214" s="7"/>
      <c r="AB214" s="34"/>
      <c r="AC214" s="34"/>
      <c r="AD214" s="8"/>
      <c r="AE214" s="8"/>
      <c r="AF214" s="8"/>
      <c r="AG214" s="8"/>
      <c r="AH214" s="8"/>
      <c r="AI214" s="8"/>
      <c r="AJ214" s="8"/>
      <c r="AK214" s="8"/>
    </row>
    <row r="215" spans="1:37" ht="12.75">
      <c r="A215" s="13"/>
      <c r="B215" s="36"/>
      <c r="C215" s="36"/>
      <c r="D215" s="7"/>
      <c r="E215" s="130"/>
      <c r="F215" s="47"/>
      <c r="G215" s="204"/>
      <c r="H215" s="10"/>
      <c r="I215" s="8"/>
      <c r="J215" s="8"/>
      <c r="K215" s="8"/>
      <c r="L215" s="10"/>
      <c r="M215" s="10"/>
      <c r="N215" s="34"/>
      <c r="O215" s="204"/>
      <c r="P215" s="127"/>
      <c r="Q215" s="204"/>
      <c r="R215" s="34"/>
      <c r="S215" s="46"/>
      <c r="T215" s="211"/>
      <c r="U215" s="47"/>
      <c r="V215" s="130"/>
      <c r="W215" s="8"/>
      <c r="X215" s="8"/>
      <c r="Y215" s="8"/>
      <c r="Z215" s="130"/>
      <c r="AA215" s="204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2.75">
      <c r="A216" s="13"/>
      <c r="B216" s="36"/>
      <c r="C216" s="204"/>
      <c r="D216" s="7"/>
      <c r="E216" s="130"/>
      <c r="F216" s="47"/>
      <c r="G216" s="204"/>
      <c r="H216" s="10"/>
      <c r="I216" s="8"/>
      <c r="J216" s="8"/>
      <c r="K216" s="8"/>
      <c r="L216" s="10"/>
      <c r="M216" s="10"/>
      <c r="N216" s="34"/>
      <c r="O216" s="204"/>
      <c r="P216" s="127"/>
      <c r="Q216" s="204"/>
      <c r="R216" s="34"/>
      <c r="S216" s="46"/>
      <c r="T216" s="211"/>
      <c r="U216" s="47"/>
      <c r="V216" s="130"/>
      <c r="W216" s="8"/>
      <c r="X216" s="8"/>
      <c r="Y216" s="8"/>
      <c r="Z216" s="130"/>
      <c r="AA216" s="204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2.75">
      <c r="A217" s="13"/>
      <c r="B217" s="36"/>
      <c r="C217" s="36"/>
      <c r="D217" s="7"/>
      <c r="E217" s="33"/>
      <c r="F217" s="47"/>
      <c r="G217" s="204"/>
      <c r="H217" s="10"/>
      <c r="I217" s="8"/>
      <c r="J217" s="8"/>
      <c r="K217" s="8"/>
      <c r="L217" s="10"/>
      <c r="M217" s="10"/>
      <c r="N217" s="34"/>
      <c r="O217" s="204"/>
      <c r="P217" s="127"/>
      <c r="Q217" s="204"/>
      <c r="R217" s="34"/>
      <c r="S217" s="46"/>
      <c r="T217" s="211"/>
      <c r="U217" s="47"/>
      <c r="V217" s="33"/>
      <c r="W217" s="8"/>
      <c r="X217" s="8"/>
      <c r="Y217" s="8"/>
      <c r="Z217" s="33"/>
      <c r="AA217" s="204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2.75">
      <c r="A218" s="13"/>
      <c r="B218" s="36"/>
      <c r="C218" s="36"/>
      <c r="D218" s="7"/>
      <c r="E218" s="130"/>
      <c r="F218" s="47"/>
      <c r="G218" s="204"/>
      <c r="H218" s="10"/>
      <c r="I218" s="8"/>
      <c r="J218" s="8"/>
      <c r="K218" s="8"/>
      <c r="L218" s="10"/>
      <c r="M218" s="10"/>
      <c r="N218" s="34"/>
      <c r="O218" s="204"/>
      <c r="P218" s="127"/>
      <c r="Q218" s="204"/>
      <c r="R218" s="34"/>
      <c r="S218" s="46"/>
      <c r="T218" s="211"/>
      <c r="U218" s="47"/>
      <c r="V218" s="130"/>
      <c r="W218" s="8"/>
      <c r="X218" s="8"/>
      <c r="Y218" s="8"/>
      <c r="Z218" s="33"/>
      <c r="AA218" s="7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2.75">
      <c r="A219" s="13"/>
      <c r="B219" s="36"/>
      <c r="C219" s="36"/>
      <c r="D219" s="7"/>
      <c r="E219" s="130"/>
      <c r="F219" s="47"/>
      <c r="G219" s="204"/>
      <c r="H219" s="10"/>
      <c r="I219" s="8"/>
      <c r="J219" s="8"/>
      <c r="K219" s="8"/>
      <c r="L219" s="10"/>
      <c r="M219" s="10"/>
      <c r="N219" s="34"/>
      <c r="O219" s="204"/>
      <c r="P219" s="127"/>
      <c r="Q219" s="204"/>
      <c r="R219" s="34"/>
      <c r="S219" s="46"/>
      <c r="T219" s="211"/>
      <c r="U219" s="47"/>
      <c r="V219" s="130"/>
      <c r="W219" s="8"/>
      <c r="X219" s="8"/>
      <c r="Y219" s="8"/>
      <c r="Z219" s="33"/>
      <c r="AA219" s="7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2.75">
      <c r="A220" s="13"/>
      <c r="B220" s="36"/>
      <c r="C220" s="36"/>
      <c r="D220" s="42"/>
      <c r="E220" s="130"/>
      <c r="F220" s="47"/>
      <c r="G220" s="36"/>
      <c r="H220" s="10"/>
      <c r="I220" s="8"/>
      <c r="J220" s="8"/>
      <c r="K220" s="8"/>
      <c r="L220" s="10"/>
      <c r="M220" s="10"/>
      <c r="N220" s="34"/>
      <c r="O220" s="204"/>
      <c r="P220" s="127"/>
      <c r="Q220" s="204"/>
      <c r="R220" s="34"/>
      <c r="S220" s="46"/>
      <c r="T220" s="211"/>
      <c r="U220" s="47"/>
      <c r="V220" s="130"/>
      <c r="W220" s="8"/>
      <c r="X220" s="8"/>
      <c r="Y220" s="8"/>
      <c r="Z220" s="33"/>
      <c r="AA220" s="7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4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34" t="s">
        <v>3</v>
      </c>
      <c r="E1" s="233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5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5" t="s">
        <v>23</v>
      </c>
      <c r="T1" s="113" t="s">
        <v>38</v>
      </c>
    </row>
    <row r="2" spans="1:20" ht="13.5" thickBot="1">
      <c r="A2" s="92" t="s">
        <v>23</v>
      </c>
      <c r="B2" s="96"/>
      <c r="C2" s="96"/>
      <c r="D2" s="133" t="s">
        <v>51</v>
      </c>
      <c r="E2" s="112" t="s">
        <v>52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6" t="s">
        <v>36</v>
      </c>
      <c r="L2" s="96"/>
      <c r="M2" s="108" t="s">
        <v>19</v>
      </c>
      <c r="N2" s="96" t="s">
        <v>37</v>
      </c>
      <c r="O2" s="96"/>
      <c r="P2" s="108"/>
      <c r="Q2" s="108" t="s">
        <v>110</v>
      </c>
      <c r="R2" s="109"/>
      <c r="S2" s="136"/>
      <c r="T2" s="114"/>
    </row>
    <row r="3" spans="1:20" s="60" customFormat="1" ht="12.75">
      <c r="A3" s="44">
        <v>1</v>
      </c>
      <c r="B3" s="30" t="s">
        <v>41</v>
      </c>
      <c r="C3" s="73">
        <v>44202</v>
      </c>
      <c r="D3" s="87">
        <v>6535</v>
      </c>
      <c r="E3" s="31" t="s">
        <v>190</v>
      </c>
      <c r="F3" s="72">
        <v>4539.43</v>
      </c>
      <c r="G3" s="34"/>
      <c r="H3" s="34"/>
      <c r="I3" s="72">
        <v>1135.72</v>
      </c>
      <c r="J3" s="34"/>
      <c r="K3" s="50">
        <v>1208699</v>
      </c>
      <c r="L3" s="31" t="s">
        <v>382</v>
      </c>
      <c r="M3" s="127" t="s">
        <v>211</v>
      </c>
      <c r="N3" s="55" t="s">
        <v>383</v>
      </c>
      <c r="O3" s="62" t="s">
        <v>175</v>
      </c>
      <c r="P3" s="46" t="s">
        <v>176</v>
      </c>
      <c r="Q3" s="36">
        <v>31</v>
      </c>
      <c r="R3" s="47" t="s">
        <v>164</v>
      </c>
      <c r="S3" s="33">
        <v>2019</v>
      </c>
      <c r="T3" s="36" t="s">
        <v>158</v>
      </c>
    </row>
    <row r="4" spans="1:20" s="60" customFormat="1" ht="12.75">
      <c r="A4" s="44">
        <v>2</v>
      </c>
      <c r="B4" s="30" t="s">
        <v>41</v>
      </c>
      <c r="C4" s="73">
        <v>44207</v>
      </c>
      <c r="D4" s="87">
        <v>6623</v>
      </c>
      <c r="E4" s="31" t="s">
        <v>384</v>
      </c>
      <c r="F4" s="72">
        <v>9148.53</v>
      </c>
      <c r="G4" s="34"/>
      <c r="H4" s="34"/>
      <c r="I4" s="72">
        <v>1776</v>
      </c>
      <c r="J4" s="34"/>
      <c r="K4" s="50">
        <v>3146482</v>
      </c>
      <c r="L4" s="31" t="s">
        <v>98</v>
      </c>
      <c r="M4" s="127" t="s">
        <v>202</v>
      </c>
      <c r="N4" s="55" t="s">
        <v>385</v>
      </c>
      <c r="O4" s="62" t="s">
        <v>386</v>
      </c>
      <c r="P4" s="46" t="s">
        <v>387</v>
      </c>
      <c r="Q4" s="36">
        <v>31</v>
      </c>
      <c r="R4" s="47" t="s">
        <v>117</v>
      </c>
      <c r="S4" s="33" t="s">
        <v>388</v>
      </c>
      <c r="T4" s="36" t="s">
        <v>158</v>
      </c>
    </row>
    <row r="5" spans="1:20" s="60" customFormat="1" ht="12.75">
      <c r="A5" s="44">
        <v>3</v>
      </c>
      <c r="B5" s="30" t="s">
        <v>41</v>
      </c>
      <c r="C5" s="73">
        <v>44216</v>
      </c>
      <c r="D5" s="87">
        <v>2762</v>
      </c>
      <c r="E5" s="31" t="s">
        <v>389</v>
      </c>
      <c r="F5" s="72">
        <v>4186.97</v>
      </c>
      <c r="G5" s="34"/>
      <c r="H5" s="34"/>
      <c r="I5" s="72">
        <v>2046.97</v>
      </c>
      <c r="J5" s="34"/>
      <c r="K5" s="50">
        <v>1678823</v>
      </c>
      <c r="L5" s="31" t="s">
        <v>98</v>
      </c>
      <c r="M5" s="127" t="s">
        <v>156</v>
      </c>
      <c r="N5" s="55" t="s">
        <v>390</v>
      </c>
      <c r="O5" s="62" t="s">
        <v>391</v>
      </c>
      <c r="P5" s="46" t="s">
        <v>198</v>
      </c>
      <c r="Q5" s="36">
        <v>1</v>
      </c>
      <c r="R5" s="47" t="s">
        <v>392</v>
      </c>
      <c r="S5" s="33" t="s">
        <v>393</v>
      </c>
      <c r="T5" s="36" t="s">
        <v>158</v>
      </c>
    </row>
    <row r="6" spans="1:20" s="60" customFormat="1" ht="12.75">
      <c r="A6" s="44">
        <v>4</v>
      </c>
      <c r="B6" s="30" t="s">
        <v>41</v>
      </c>
      <c r="C6" s="73">
        <v>44222</v>
      </c>
      <c r="D6" s="87">
        <v>3966</v>
      </c>
      <c r="E6" s="31" t="s">
        <v>394</v>
      </c>
      <c r="F6" s="72">
        <v>5974.41</v>
      </c>
      <c r="G6" s="34"/>
      <c r="H6" s="34"/>
      <c r="I6" s="72">
        <v>1823</v>
      </c>
      <c r="J6" s="34"/>
      <c r="K6" s="50">
        <v>2282447</v>
      </c>
      <c r="L6" s="31" t="s">
        <v>98</v>
      </c>
      <c r="M6" s="127" t="s">
        <v>211</v>
      </c>
      <c r="N6" s="55" t="s">
        <v>395</v>
      </c>
      <c r="O6" s="62" t="s">
        <v>396</v>
      </c>
      <c r="P6" s="46" t="s">
        <v>120</v>
      </c>
      <c r="Q6" s="36">
        <v>22</v>
      </c>
      <c r="R6" s="47" t="s">
        <v>397</v>
      </c>
      <c r="S6" s="33" t="s">
        <v>398</v>
      </c>
      <c r="T6" s="36" t="s">
        <v>158</v>
      </c>
    </row>
    <row r="7" spans="1:20" s="60" customFormat="1" ht="12.75">
      <c r="A7" s="44">
        <v>5</v>
      </c>
      <c r="B7" s="30" t="s">
        <v>41</v>
      </c>
      <c r="C7" s="73">
        <v>44224</v>
      </c>
      <c r="D7" s="87">
        <v>4163</v>
      </c>
      <c r="E7" s="31" t="s">
        <v>271</v>
      </c>
      <c r="F7" s="72">
        <v>3403.01</v>
      </c>
      <c r="G7" s="34"/>
      <c r="H7" s="34"/>
      <c r="I7" s="72">
        <v>1807</v>
      </c>
      <c r="J7" s="34"/>
      <c r="K7" s="50">
        <v>1278063</v>
      </c>
      <c r="L7" s="31" t="s">
        <v>98</v>
      </c>
      <c r="M7" s="127" t="s">
        <v>211</v>
      </c>
      <c r="N7" s="55" t="s">
        <v>399</v>
      </c>
      <c r="O7" s="62" t="s">
        <v>714</v>
      </c>
      <c r="P7" s="46" t="s">
        <v>120</v>
      </c>
      <c r="Q7" s="36">
        <v>22</v>
      </c>
      <c r="R7" s="47" t="s">
        <v>131</v>
      </c>
      <c r="S7" s="33" t="s">
        <v>400</v>
      </c>
      <c r="T7" s="36" t="s">
        <v>158</v>
      </c>
    </row>
    <row r="8" spans="1:20" s="60" customFormat="1" ht="12.75">
      <c r="A8" s="44">
        <v>6</v>
      </c>
      <c r="B8" s="30" t="s">
        <v>41</v>
      </c>
      <c r="C8" s="73">
        <v>44258</v>
      </c>
      <c r="D8" s="87">
        <v>4001</v>
      </c>
      <c r="E8" s="31" t="s">
        <v>711</v>
      </c>
      <c r="F8" s="72">
        <v>8646.49</v>
      </c>
      <c r="G8" s="34"/>
      <c r="H8" s="34"/>
      <c r="I8" s="72">
        <v>1743.46</v>
      </c>
      <c r="J8" s="34"/>
      <c r="K8" s="50">
        <v>3371887</v>
      </c>
      <c r="L8" s="31" t="s">
        <v>98</v>
      </c>
      <c r="M8" s="127" t="s">
        <v>712</v>
      </c>
      <c r="N8" s="55" t="s">
        <v>713</v>
      </c>
      <c r="O8" s="62" t="s">
        <v>715</v>
      </c>
      <c r="P8" s="46" t="s">
        <v>716</v>
      </c>
      <c r="Q8" s="36">
        <v>12</v>
      </c>
      <c r="R8" s="47" t="s">
        <v>717</v>
      </c>
      <c r="S8" s="33" t="s">
        <v>718</v>
      </c>
      <c r="T8" s="36" t="s">
        <v>158</v>
      </c>
    </row>
    <row r="9" spans="1:20" s="60" customFormat="1" ht="12.75">
      <c r="A9" s="44">
        <v>7</v>
      </c>
      <c r="B9" s="30" t="s">
        <v>41</v>
      </c>
      <c r="C9" s="73">
        <v>44272</v>
      </c>
      <c r="D9" s="87">
        <v>1852</v>
      </c>
      <c r="E9" s="31" t="s">
        <v>719</v>
      </c>
      <c r="F9" s="72">
        <v>8455.84</v>
      </c>
      <c r="G9" s="34"/>
      <c r="H9" s="34"/>
      <c r="I9" s="72">
        <v>3891.1</v>
      </c>
      <c r="J9" s="34"/>
      <c r="K9" s="50">
        <v>3273313</v>
      </c>
      <c r="L9" s="31" t="s">
        <v>98</v>
      </c>
      <c r="M9" s="127" t="s">
        <v>720</v>
      </c>
      <c r="N9" s="55" t="s">
        <v>721</v>
      </c>
      <c r="O9" s="62" t="s">
        <v>722</v>
      </c>
      <c r="P9" s="46" t="s">
        <v>723</v>
      </c>
      <c r="Q9" s="36">
        <v>4</v>
      </c>
      <c r="R9" s="47" t="s">
        <v>724</v>
      </c>
      <c r="S9" s="33" t="s">
        <v>725</v>
      </c>
      <c r="T9" s="36" t="s">
        <v>158</v>
      </c>
    </row>
    <row r="10" spans="1:20" s="60" customFormat="1" ht="12.75">
      <c r="A10" s="44">
        <v>8</v>
      </c>
      <c r="B10" s="30" t="s">
        <v>41</v>
      </c>
      <c r="C10" s="73">
        <v>44300</v>
      </c>
      <c r="D10" s="87">
        <v>5429</v>
      </c>
      <c r="E10" s="31" t="s">
        <v>909</v>
      </c>
      <c r="F10" s="72">
        <v>9680.6</v>
      </c>
      <c r="G10" s="34"/>
      <c r="H10" s="34"/>
      <c r="I10" s="72">
        <v>2252.1</v>
      </c>
      <c r="J10" s="34"/>
      <c r="K10" s="50">
        <v>3658001</v>
      </c>
      <c r="L10" s="31" t="s">
        <v>98</v>
      </c>
      <c r="M10" s="127" t="s">
        <v>156</v>
      </c>
      <c r="N10" s="55" t="s">
        <v>910</v>
      </c>
      <c r="O10" s="62" t="s">
        <v>911</v>
      </c>
      <c r="P10" s="46" t="s">
        <v>648</v>
      </c>
      <c r="Q10" s="36">
        <v>16</v>
      </c>
      <c r="R10" s="47" t="s">
        <v>912</v>
      </c>
      <c r="S10" s="33" t="s">
        <v>913</v>
      </c>
      <c r="T10" s="36" t="s">
        <v>158</v>
      </c>
    </row>
    <row r="11" spans="1:20" s="60" customFormat="1" ht="12.75">
      <c r="A11" s="44">
        <v>9</v>
      </c>
      <c r="B11" s="30" t="s">
        <v>41</v>
      </c>
      <c r="C11" s="73">
        <v>44301</v>
      </c>
      <c r="D11" s="87">
        <v>5269</v>
      </c>
      <c r="E11" s="31" t="s">
        <v>699</v>
      </c>
      <c r="F11" s="72">
        <v>290.18</v>
      </c>
      <c r="G11" s="34"/>
      <c r="H11" s="34"/>
      <c r="I11" s="72">
        <v>681.01</v>
      </c>
      <c r="J11" s="34"/>
      <c r="K11" s="50">
        <v>80515</v>
      </c>
      <c r="L11" s="31" t="s">
        <v>914</v>
      </c>
      <c r="M11" s="127" t="s">
        <v>703</v>
      </c>
      <c r="N11" s="55" t="s">
        <v>915</v>
      </c>
      <c r="O11" s="62" t="s">
        <v>916</v>
      </c>
      <c r="P11" s="46" t="s">
        <v>917</v>
      </c>
      <c r="Q11" s="36">
        <v>22</v>
      </c>
      <c r="R11" s="47" t="s">
        <v>918</v>
      </c>
      <c r="S11" s="33">
        <v>571</v>
      </c>
      <c r="T11" s="36" t="s">
        <v>158</v>
      </c>
    </row>
    <row r="12" spans="1:20" s="60" customFormat="1" ht="12.75">
      <c r="A12" s="44">
        <v>10</v>
      </c>
      <c r="B12" s="30" t="s">
        <v>41</v>
      </c>
      <c r="C12" s="73">
        <v>44369</v>
      </c>
      <c r="D12" s="87">
        <v>3971</v>
      </c>
      <c r="E12" s="31" t="s">
        <v>1336</v>
      </c>
      <c r="F12" s="72">
        <v>12409.99</v>
      </c>
      <c r="G12" s="34"/>
      <c r="H12" s="34"/>
      <c r="I12" s="72">
        <v>3478.45</v>
      </c>
      <c r="J12" s="34"/>
      <c r="K12" s="50">
        <v>4793827</v>
      </c>
      <c r="L12" s="31" t="s">
        <v>1337</v>
      </c>
      <c r="M12" s="127" t="s">
        <v>202</v>
      </c>
      <c r="N12" s="55" t="s">
        <v>1338</v>
      </c>
      <c r="O12" s="62" t="s">
        <v>1339</v>
      </c>
      <c r="P12" s="46" t="s">
        <v>1340</v>
      </c>
      <c r="Q12" s="36">
        <v>22</v>
      </c>
      <c r="R12" s="47" t="s">
        <v>918</v>
      </c>
      <c r="S12" s="33" t="s">
        <v>1341</v>
      </c>
      <c r="T12" s="36" t="s">
        <v>1342</v>
      </c>
    </row>
    <row r="13" spans="1:20" s="60" customFormat="1" ht="12.75">
      <c r="A13" s="44">
        <v>11</v>
      </c>
      <c r="B13" s="30" t="s">
        <v>41</v>
      </c>
      <c r="C13" s="73">
        <v>44433</v>
      </c>
      <c r="D13" s="87">
        <v>871</v>
      </c>
      <c r="E13" s="31" t="s">
        <v>450</v>
      </c>
      <c r="F13" s="72">
        <v>5562.22</v>
      </c>
      <c r="G13" s="34"/>
      <c r="H13" s="34"/>
      <c r="I13" s="72">
        <v>1562.5</v>
      </c>
      <c r="J13" s="34"/>
      <c r="K13" s="50">
        <v>2177994</v>
      </c>
      <c r="L13" s="31" t="s">
        <v>98</v>
      </c>
      <c r="M13" s="127" t="s">
        <v>211</v>
      </c>
      <c r="N13" s="55" t="s">
        <v>1619</v>
      </c>
      <c r="O13" s="62" t="s">
        <v>1620</v>
      </c>
      <c r="P13" s="46" t="s">
        <v>1621</v>
      </c>
      <c r="Q13" s="36">
        <v>3</v>
      </c>
      <c r="R13" s="47" t="s">
        <v>1622</v>
      </c>
      <c r="S13" s="33">
        <v>5495</v>
      </c>
      <c r="T13" s="36" t="s">
        <v>158</v>
      </c>
    </row>
    <row r="14" spans="1:20" s="60" customFormat="1" ht="12.75">
      <c r="A14" s="44"/>
      <c r="B14" s="30"/>
      <c r="C14" s="73"/>
      <c r="D14" s="87"/>
      <c r="E14" s="31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31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31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31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31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31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31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31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31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31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31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31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31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31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31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31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31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31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31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31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31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31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31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30" sqref="A30"/>
    </sheetView>
  </sheetViews>
  <sheetFormatPr defaultColWidth="11.421875" defaultRowHeight="12.75"/>
  <cols>
    <col min="1" max="1" width="5.8515625" style="74" bestFit="1" customWidth="1"/>
    <col min="2" max="2" width="6.00390625" style="74" bestFit="1" customWidth="1"/>
    <col min="3" max="3" width="10.140625" style="1" bestFit="1" customWidth="1"/>
    <col min="4" max="4" width="6.00390625" style="154" bestFit="1" customWidth="1"/>
    <col min="5" max="5" width="39.42187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53</v>
      </c>
      <c r="B1" s="91" t="s">
        <v>11</v>
      </c>
      <c r="C1" s="116" t="s">
        <v>15</v>
      </c>
      <c r="D1" s="234" t="s">
        <v>3</v>
      </c>
      <c r="E1" s="233"/>
      <c r="F1" s="119" t="s">
        <v>17</v>
      </c>
      <c r="G1" s="95" t="s">
        <v>4</v>
      </c>
      <c r="H1" s="119" t="s">
        <v>16</v>
      </c>
      <c r="I1" s="135" t="s">
        <v>23</v>
      </c>
      <c r="J1" s="138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3" t="s">
        <v>51</v>
      </c>
      <c r="E2" s="118" t="s">
        <v>52</v>
      </c>
      <c r="F2" s="120"/>
      <c r="G2" s="142"/>
      <c r="H2" s="120"/>
      <c r="I2" s="142"/>
      <c r="J2" s="139"/>
      <c r="K2" s="121"/>
    </row>
    <row r="3" spans="1:11" s="60" customFormat="1" ht="12.75">
      <c r="A3" s="44">
        <v>1</v>
      </c>
      <c r="B3" s="44" t="s">
        <v>54</v>
      </c>
      <c r="C3" s="73">
        <v>44207</v>
      </c>
      <c r="D3" s="90">
        <v>3966</v>
      </c>
      <c r="E3" s="47" t="s">
        <v>401</v>
      </c>
      <c r="F3" s="34" t="s">
        <v>195</v>
      </c>
      <c r="G3" s="33" t="s">
        <v>196</v>
      </c>
      <c r="H3" s="34" t="s">
        <v>402</v>
      </c>
      <c r="I3" s="33">
        <v>5500</v>
      </c>
      <c r="J3" s="140" t="s">
        <v>403</v>
      </c>
      <c r="K3" s="36" t="s">
        <v>102</v>
      </c>
    </row>
    <row r="4" spans="1:11" s="60" customFormat="1" ht="12.75">
      <c r="A4" s="44">
        <v>2</v>
      </c>
      <c r="B4" s="44" t="s">
        <v>54</v>
      </c>
      <c r="C4" s="73">
        <v>44207</v>
      </c>
      <c r="D4" s="90">
        <v>1029</v>
      </c>
      <c r="E4" s="47" t="s">
        <v>404</v>
      </c>
      <c r="F4" s="34" t="s">
        <v>405</v>
      </c>
      <c r="G4" s="33" t="s">
        <v>406</v>
      </c>
      <c r="H4" s="34" t="s">
        <v>407</v>
      </c>
      <c r="I4" s="33">
        <v>2552</v>
      </c>
      <c r="J4" s="140" t="s">
        <v>408</v>
      </c>
      <c r="K4" s="36" t="s">
        <v>102</v>
      </c>
    </row>
    <row r="5" spans="1:11" s="60" customFormat="1" ht="12.75">
      <c r="A5" s="44">
        <v>3</v>
      </c>
      <c r="B5" s="44" t="s">
        <v>54</v>
      </c>
      <c r="C5" s="73">
        <v>44221</v>
      </c>
      <c r="D5" s="90">
        <v>6335</v>
      </c>
      <c r="E5" s="47" t="s">
        <v>409</v>
      </c>
      <c r="F5" s="34" t="s">
        <v>178</v>
      </c>
      <c r="G5" s="33" t="s">
        <v>209</v>
      </c>
      <c r="H5" s="34" t="s">
        <v>128</v>
      </c>
      <c r="I5" s="33">
        <v>1670</v>
      </c>
      <c r="J5" s="140" t="s">
        <v>410</v>
      </c>
      <c r="K5" s="36" t="s">
        <v>102</v>
      </c>
    </row>
    <row r="6" spans="1:11" s="60" customFormat="1" ht="12.75">
      <c r="A6" s="44">
        <v>4</v>
      </c>
      <c r="B6" s="44" t="s">
        <v>54</v>
      </c>
      <c r="C6" s="73">
        <v>44222</v>
      </c>
      <c r="D6" s="90">
        <v>1262</v>
      </c>
      <c r="E6" s="47" t="s">
        <v>144</v>
      </c>
      <c r="F6" s="34" t="s">
        <v>145</v>
      </c>
      <c r="G6" s="33" t="s">
        <v>183</v>
      </c>
      <c r="H6" s="34" t="s">
        <v>157</v>
      </c>
      <c r="I6" s="33">
        <v>1049</v>
      </c>
      <c r="J6" s="140" t="s">
        <v>411</v>
      </c>
      <c r="K6" s="36" t="s">
        <v>102</v>
      </c>
    </row>
    <row r="7" spans="1:11" s="60" customFormat="1" ht="12.75">
      <c r="A7" s="44">
        <v>5</v>
      </c>
      <c r="B7" s="44" t="s">
        <v>54</v>
      </c>
      <c r="C7" s="73">
        <v>44229</v>
      </c>
      <c r="D7" s="90">
        <v>1038</v>
      </c>
      <c r="E7" s="47" t="s">
        <v>199</v>
      </c>
      <c r="F7" s="34" t="s">
        <v>565</v>
      </c>
      <c r="G7" s="33" t="s">
        <v>354</v>
      </c>
      <c r="H7" s="34" t="s">
        <v>171</v>
      </c>
      <c r="I7" s="33">
        <v>3330</v>
      </c>
      <c r="J7" s="140" t="s">
        <v>566</v>
      </c>
      <c r="K7" s="36" t="s">
        <v>102</v>
      </c>
    </row>
    <row r="8" spans="1:11" s="60" customFormat="1" ht="12.75">
      <c r="A8" s="44">
        <v>6</v>
      </c>
      <c r="B8" s="44" t="s">
        <v>54</v>
      </c>
      <c r="C8" s="73">
        <v>44229</v>
      </c>
      <c r="D8" s="90">
        <v>5150</v>
      </c>
      <c r="E8" s="47" t="s">
        <v>149</v>
      </c>
      <c r="F8" s="34" t="s">
        <v>567</v>
      </c>
      <c r="G8" s="33" t="s">
        <v>568</v>
      </c>
      <c r="H8" s="34" t="s">
        <v>569</v>
      </c>
      <c r="I8" s="33">
        <v>300</v>
      </c>
      <c r="J8" s="140" t="s">
        <v>570</v>
      </c>
      <c r="K8" s="36" t="s">
        <v>102</v>
      </c>
    </row>
    <row r="9" spans="1:11" s="60" customFormat="1" ht="12.75">
      <c r="A9" s="44">
        <v>7</v>
      </c>
      <c r="B9" s="44" t="s">
        <v>54</v>
      </c>
      <c r="C9" s="73">
        <v>44244</v>
      </c>
      <c r="D9" s="90">
        <v>2264</v>
      </c>
      <c r="E9" s="47" t="s">
        <v>571</v>
      </c>
      <c r="F9" s="34" t="s">
        <v>572</v>
      </c>
      <c r="G9" s="33" t="s">
        <v>573</v>
      </c>
      <c r="H9" s="34" t="s">
        <v>468</v>
      </c>
      <c r="I9" s="33">
        <v>1620</v>
      </c>
      <c r="J9" s="140" t="s">
        <v>574</v>
      </c>
      <c r="K9" s="36" t="s">
        <v>102</v>
      </c>
    </row>
    <row r="10" spans="1:11" s="60" customFormat="1" ht="12.75">
      <c r="A10" s="44">
        <v>8</v>
      </c>
      <c r="B10" s="44" t="s">
        <v>54</v>
      </c>
      <c r="C10" s="73">
        <v>44244</v>
      </c>
      <c r="D10" s="90">
        <v>5</v>
      </c>
      <c r="E10" s="47" t="s">
        <v>524</v>
      </c>
      <c r="F10" s="34" t="s">
        <v>526</v>
      </c>
      <c r="G10" s="33"/>
      <c r="H10" s="34" t="s">
        <v>525</v>
      </c>
      <c r="I10" s="33">
        <v>2025</v>
      </c>
      <c r="J10" s="140" t="s">
        <v>575</v>
      </c>
      <c r="K10" s="36" t="s">
        <v>102</v>
      </c>
    </row>
    <row r="11" spans="1:11" s="60" customFormat="1" ht="12.75">
      <c r="A11" s="44">
        <v>9</v>
      </c>
      <c r="B11" s="44" t="s">
        <v>54</v>
      </c>
      <c r="C11" s="73">
        <v>44253</v>
      </c>
      <c r="D11" s="90">
        <v>1564</v>
      </c>
      <c r="E11" s="47" t="s">
        <v>576</v>
      </c>
      <c r="F11" s="34" t="s">
        <v>180</v>
      </c>
      <c r="G11" s="33" t="s">
        <v>330</v>
      </c>
      <c r="H11" s="34" t="s">
        <v>152</v>
      </c>
      <c r="I11" s="33">
        <v>5120</v>
      </c>
      <c r="J11" s="140" t="s">
        <v>577</v>
      </c>
      <c r="K11" s="36" t="s">
        <v>102</v>
      </c>
    </row>
    <row r="12" spans="1:11" s="60" customFormat="1" ht="12.75">
      <c r="A12" s="44">
        <v>10</v>
      </c>
      <c r="B12" s="44" t="s">
        <v>54</v>
      </c>
      <c r="C12" s="73">
        <v>44259</v>
      </c>
      <c r="D12" s="90">
        <v>6501</v>
      </c>
      <c r="E12" s="47" t="s">
        <v>114</v>
      </c>
      <c r="F12" s="34" t="s">
        <v>177</v>
      </c>
      <c r="G12" s="33" t="s">
        <v>358</v>
      </c>
      <c r="H12" s="34" t="s">
        <v>117</v>
      </c>
      <c r="I12" s="33">
        <v>1100</v>
      </c>
      <c r="J12" s="140" t="s">
        <v>726</v>
      </c>
      <c r="K12" s="36" t="s">
        <v>102</v>
      </c>
    </row>
    <row r="13" spans="1:11" s="60" customFormat="1" ht="12.75">
      <c r="A13" s="44">
        <v>11</v>
      </c>
      <c r="B13" s="44" t="s">
        <v>54</v>
      </c>
      <c r="C13" s="73">
        <v>44280</v>
      </c>
      <c r="D13" s="90">
        <v>765</v>
      </c>
      <c r="E13" s="47" t="s">
        <v>727</v>
      </c>
      <c r="F13" s="34" t="s">
        <v>728</v>
      </c>
      <c r="G13" s="33" t="s">
        <v>729</v>
      </c>
      <c r="H13" s="34" t="s">
        <v>468</v>
      </c>
      <c r="I13" s="33">
        <v>620</v>
      </c>
      <c r="J13" s="140" t="s">
        <v>730</v>
      </c>
      <c r="K13" s="36" t="s">
        <v>102</v>
      </c>
    </row>
    <row r="14" spans="1:11" s="60" customFormat="1" ht="12.75">
      <c r="A14" s="44">
        <v>12</v>
      </c>
      <c r="B14" s="44" t="s">
        <v>54</v>
      </c>
      <c r="C14" s="73">
        <v>44280</v>
      </c>
      <c r="D14" s="90">
        <v>3971</v>
      </c>
      <c r="E14" s="47" t="s">
        <v>731</v>
      </c>
      <c r="F14" s="34" t="s">
        <v>505</v>
      </c>
      <c r="G14" s="33" t="s">
        <v>506</v>
      </c>
      <c r="H14" s="34" t="s">
        <v>732</v>
      </c>
      <c r="I14" s="33">
        <v>5600</v>
      </c>
      <c r="J14" s="140" t="s">
        <v>733</v>
      </c>
      <c r="K14" s="36" t="s">
        <v>102</v>
      </c>
    </row>
    <row r="15" spans="1:11" s="60" customFormat="1" ht="12.75">
      <c r="A15" s="44">
        <v>13</v>
      </c>
      <c r="B15" s="44" t="s">
        <v>54</v>
      </c>
      <c r="C15" s="73">
        <v>44293</v>
      </c>
      <c r="D15" s="90">
        <v>538</v>
      </c>
      <c r="E15" s="47" t="s">
        <v>919</v>
      </c>
      <c r="F15" s="34" t="s">
        <v>920</v>
      </c>
      <c r="G15" s="33" t="s">
        <v>921</v>
      </c>
      <c r="H15" s="34" t="s">
        <v>922</v>
      </c>
      <c r="I15" s="33">
        <v>451</v>
      </c>
      <c r="J15" s="140" t="s">
        <v>923</v>
      </c>
      <c r="K15" s="36" t="s">
        <v>102</v>
      </c>
    </row>
    <row r="16" spans="1:11" s="60" customFormat="1" ht="12.75">
      <c r="A16" s="44">
        <v>14</v>
      </c>
      <c r="B16" s="44" t="s">
        <v>54</v>
      </c>
      <c r="C16" s="73">
        <v>44301</v>
      </c>
      <c r="D16" s="90">
        <v>5156</v>
      </c>
      <c r="E16" s="47" t="s">
        <v>924</v>
      </c>
      <c r="F16" s="34" t="s">
        <v>925</v>
      </c>
      <c r="G16" s="33" t="s">
        <v>926</v>
      </c>
      <c r="H16" s="34" t="s">
        <v>927</v>
      </c>
      <c r="I16" s="33">
        <v>332</v>
      </c>
      <c r="J16" s="140" t="s">
        <v>928</v>
      </c>
      <c r="K16" s="36" t="s">
        <v>102</v>
      </c>
    </row>
    <row r="17" spans="1:11" s="60" customFormat="1" ht="12.75">
      <c r="A17" s="44">
        <v>15</v>
      </c>
      <c r="B17" s="44" t="s">
        <v>54</v>
      </c>
      <c r="C17" s="73">
        <v>44313</v>
      </c>
      <c r="D17" s="90">
        <v>769</v>
      </c>
      <c r="E17" s="47" t="s">
        <v>661</v>
      </c>
      <c r="F17" s="34" t="s">
        <v>663</v>
      </c>
      <c r="G17" s="33" t="s">
        <v>664</v>
      </c>
      <c r="H17" s="34" t="s">
        <v>662</v>
      </c>
      <c r="I17" s="33">
        <v>500</v>
      </c>
      <c r="J17" s="140" t="s">
        <v>929</v>
      </c>
      <c r="K17" s="36" t="s">
        <v>102</v>
      </c>
    </row>
    <row r="18" spans="1:11" s="60" customFormat="1" ht="12.75">
      <c r="A18" s="44">
        <v>16</v>
      </c>
      <c r="B18" s="44" t="s">
        <v>54</v>
      </c>
      <c r="C18" s="73">
        <v>44313</v>
      </c>
      <c r="D18" s="90">
        <v>69</v>
      </c>
      <c r="E18" s="47" t="s">
        <v>930</v>
      </c>
      <c r="F18" s="34" t="s">
        <v>186</v>
      </c>
      <c r="G18" s="33" t="s">
        <v>328</v>
      </c>
      <c r="H18" s="34" t="s">
        <v>325</v>
      </c>
      <c r="I18" s="33">
        <v>100</v>
      </c>
      <c r="J18" s="140" t="s">
        <v>931</v>
      </c>
      <c r="K18" s="36" t="s">
        <v>102</v>
      </c>
    </row>
    <row r="19" spans="1:11" s="60" customFormat="1" ht="12.75">
      <c r="A19" s="44">
        <v>17</v>
      </c>
      <c r="B19" s="44" t="s">
        <v>54</v>
      </c>
      <c r="C19" s="73">
        <v>44313</v>
      </c>
      <c r="D19" s="90">
        <v>5158</v>
      </c>
      <c r="E19" s="47" t="s">
        <v>137</v>
      </c>
      <c r="F19" s="34" t="s">
        <v>932</v>
      </c>
      <c r="G19" s="33" t="s">
        <v>352</v>
      </c>
      <c r="H19" s="34" t="s">
        <v>129</v>
      </c>
      <c r="I19" s="33">
        <v>487</v>
      </c>
      <c r="J19" s="140" t="s">
        <v>933</v>
      </c>
      <c r="K19" s="36" t="s">
        <v>102</v>
      </c>
    </row>
    <row r="20" spans="1:11" s="60" customFormat="1" ht="12.75">
      <c r="A20" s="44">
        <v>18</v>
      </c>
      <c r="B20" s="44" t="s">
        <v>54</v>
      </c>
      <c r="C20" s="73">
        <v>44335</v>
      </c>
      <c r="D20" s="90">
        <v>5617</v>
      </c>
      <c r="E20" s="47" t="s">
        <v>450</v>
      </c>
      <c r="F20" s="34" t="s">
        <v>883</v>
      </c>
      <c r="G20" s="33" t="s">
        <v>884</v>
      </c>
      <c r="H20" s="34" t="s">
        <v>585</v>
      </c>
      <c r="I20" s="33">
        <v>590</v>
      </c>
      <c r="J20" s="140" t="s">
        <v>1136</v>
      </c>
      <c r="K20" s="36" t="s">
        <v>102</v>
      </c>
    </row>
    <row r="21" spans="1:11" s="60" customFormat="1" ht="12.75">
      <c r="A21" s="44">
        <v>19</v>
      </c>
      <c r="B21" s="44" t="s">
        <v>54</v>
      </c>
      <c r="C21" s="73">
        <v>44344</v>
      </c>
      <c r="D21" s="90">
        <v>64</v>
      </c>
      <c r="E21" s="47" t="s">
        <v>154</v>
      </c>
      <c r="F21" s="34" t="s">
        <v>1137</v>
      </c>
      <c r="G21" s="33" t="s">
        <v>1138</v>
      </c>
      <c r="H21" s="34" t="s">
        <v>148</v>
      </c>
      <c r="I21" s="33">
        <v>4994</v>
      </c>
      <c r="J21" s="140" t="s">
        <v>1139</v>
      </c>
      <c r="K21" s="36" t="s">
        <v>102</v>
      </c>
    </row>
    <row r="22" spans="1:11" s="60" customFormat="1" ht="12.75">
      <c r="A22" s="44">
        <v>20</v>
      </c>
      <c r="B22" s="44" t="s">
        <v>54</v>
      </c>
      <c r="C22" s="73">
        <v>44361</v>
      </c>
      <c r="D22" s="90">
        <v>1211</v>
      </c>
      <c r="E22" s="47" t="s">
        <v>497</v>
      </c>
      <c r="F22" s="34" t="s">
        <v>499</v>
      </c>
      <c r="G22" s="33" t="s">
        <v>500</v>
      </c>
      <c r="H22" s="34" t="s">
        <v>498</v>
      </c>
      <c r="I22" s="33">
        <v>1808</v>
      </c>
      <c r="J22" s="140" t="s">
        <v>1343</v>
      </c>
      <c r="K22" s="36" t="s">
        <v>102</v>
      </c>
    </row>
    <row r="23" spans="1:11" s="60" customFormat="1" ht="12.75">
      <c r="A23" s="44">
        <v>21</v>
      </c>
      <c r="B23" s="44" t="s">
        <v>54</v>
      </c>
      <c r="C23" s="73">
        <v>44399</v>
      </c>
      <c r="D23" s="90">
        <v>7656</v>
      </c>
      <c r="E23" s="47" t="s">
        <v>969</v>
      </c>
      <c r="F23" s="34" t="s">
        <v>906</v>
      </c>
      <c r="G23" s="33" t="s">
        <v>907</v>
      </c>
      <c r="H23" s="34" t="s">
        <v>1480</v>
      </c>
      <c r="I23" s="33">
        <v>617</v>
      </c>
      <c r="J23" s="140" t="s">
        <v>1481</v>
      </c>
      <c r="K23" s="36" t="s">
        <v>102</v>
      </c>
    </row>
    <row r="24" spans="1:11" s="60" customFormat="1" ht="12.75">
      <c r="A24" s="44">
        <v>22</v>
      </c>
      <c r="B24" s="44" t="s">
        <v>54</v>
      </c>
      <c r="C24" s="73">
        <v>44399</v>
      </c>
      <c r="D24" s="90">
        <v>23</v>
      </c>
      <c r="E24" s="47" t="s">
        <v>130</v>
      </c>
      <c r="F24" s="34" t="s">
        <v>416</v>
      </c>
      <c r="G24" s="33" t="s">
        <v>1321</v>
      </c>
      <c r="H24" s="34" t="s">
        <v>148</v>
      </c>
      <c r="I24" s="33">
        <v>2220</v>
      </c>
      <c r="J24" s="140" t="s">
        <v>1482</v>
      </c>
      <c r="K24" s="36" t="s">
        <v>102</v>
      </c>
    </row>
    <row r="25" spans="1:11" s="60" customFormat="1" ht="12.75">
      <c r="A25" s="44">
        <v>23</v>
      </c>
      <c r="B25" s="44" t="s">
        <v>54</v>
      </c>
      <c r="C25" s="73">
        <v>44411</v>
      </c>
      <c r="D25" s="90">
        <v>1027</v>
      </c>
      <c r="E25" s="47" t="s">
        <v>1218</v>
      </c>
      <c r="F25" s="34" t="s">
        <v>1220</v>
      </c>
      <c r="G25" s="33" t="s">
        <v>1623</v>
      </c>
      <c r="H25" s="34" t="s">
        <v>119</v>
      </c>
      <c r="I25" s="33">
        <v>2847</v>
      </c>
      <c r="J25" s="140" t="s">
        <v>1624</v>
      </c>
      <c r="K25" s="36" t="s">
        <v>102</v>
      </c>
    </row>
    <row r="26" spans="1:11" s="60" customFormat="1" ht="12.75">
      <c r="A26" s="44">
        <v>24</v>
      </c>
      <c r="B26" s="44" t="s">
        <v>54</v>
      </c>
      <c r="C26" s="73">
        <v>44411</v>
      </c>
      <c r="D26" s="90">
        <v>1019</v>
      </c>
      <c r="E26" s="47" t="s">
        <v>861</v>
      </c>
      <c r="F26" s="34" t="s">
        <v>1625</v>
      </c>
      <c r="G26" s="33" t="s">
        <v>1626</v>
      </c>
      <c r="H26" s="34" t="s">
        <v>1007</v>
      </c>
      <c r="I26" s="33">
        <v>1980</v>
      </c>
      <c r="J26" s="140" t="s">
        <v>1627</v>
      </c>
      <c r="K26" s="36" t="s">
        <v>102</v>
      </c>
    </row>
    <row r="27" spans="1:11" s="60" customFormat="1" ht="12.75">
      <c r="A27" s="44">
        <v>25</v>
      </c>
      <c r="B27" s="44" t="s">
        <v>54</v>
      </c>
      <c r="C27" s="73">
        <v>44412</v>
      </c>
      <c r="D27" s="90">
        <v>5469</v>
      </c>
      <c r="E27" s="47" t="s">
        <v>1628</v>
      </c>
      <c r="F27" s="34" t="s">
        <v>1629</v>
      </c>
      <c r="G27" s="33" t="s">
        <v>1319</v>
      </c>
      <c r="H27" s="34" t="s">
        <v>473</v>
      </c>
      <c r="I27" s="33">
        <v>5440</v>
      </c>
      <c r="J27" s="140" t="s">
        <v>1630</v>
      </c>
      <c r="K27" s="36" t="s">
        <v>102</v>
      </c>
    </row>
    <row r="28" spans="1:11" s="60" customFormat="1" ht="12.75">
      <c r="A28" s="44">
        <v>26</v>
      </c>
      <c r="B28" s="44" t="s">
        <v>54</v>
      </c>
      <c r="C28" s="73">
        <v>44418</v>
      </c>
      <c r="D28" s="90">
        <v>950</v>
      </c>
      <c r="E28" s="47" t="s">
        <v>159</v>
      </c>
      <c r="F28" s="34" t="s">
        <v>160</v>
      </c>
      <c r="G28" s="33" t="s">
        <v>1186</v>
      </c>
      <c r="H28" s="34" t="s">
        <v>1631</v>
      </c>
      <c r="I28" s="47" t="s">
        <v>1632</v>
      </c>
      <c r="J28" s="140" t="s">
        <v>1633</v>
      </c>
      <c r="K28" s="36" t="s">
        <v>102</v>
      </c>
    </row>
    <row r="29" spans="1:11" s="60" customFormat="1" ht="12.75">
      <c r="A29" s="44">
        <v>27</v>
      </c>
      <c r="B29" s="44" t="s">
        <v>54</v>
      </c>
      <c r="C29" s="73">
        <v>44427</v>
      </c>
      <c r="D29" s="90">
        <v>3929</v>
      </c>
      <c r="E29" s="47" t="s">
        <v>454</v>
      </c>
      <c r="F29" s="34" t="s">
        <v>456</v>
      </c>
      <c r="G29" s="33" t="s">
        <v>1168</v>
      </c>
      <c r="H29" s="34" t="s">
        <v>1167</v>
      </c>
      <c r="I29" s="33">
        <v>55</v>
      </c>
      <c r="J29" s="140" t="s">
        <v>1634</v>
      </c>
      <c r="K29" s="36" t="s">
        <v>102</v>
      </c>
    </row>
    <row r="30" spans="1:11" s="60" customFormat="1" ht="12.75">
      <c r="A30" s="44"/>
      <c r="B30" s="44"/>
      <c r="C30" s="73"/>
      <c r="D30" s="90"/>
      <c r="E30" s="47"/>
      <c r="F30" s="34"/>
      <c r="G30" s="33"/>
      <c r="H30" s="34"/>
      <c r="I30" s="33"/>
      <c r="J30" s="140"/>
      <c r="K30" s="36"/>
    </row>
    <row r="31" spans="1:11" s="60" customFormat="1" ht="12.75">
      <c r="A31" s="44"/>
      <c r="B31" s="44"/>
      <c r="C31" s="73"/>
      <c r="D31" s="90"/>
      <c r="E31" s="47"/>
      <c r="F31" s="34"/>
      <c r="G31" s="33"/>
      <c r="H31" s="34"/>
      <c r="I31" s="33"/>
      <c r="J31" s="140"/>
      <c r="K31" s="36"/>
    </row>
    <row r="32" spans="1:11" s="60" customFormat="1" ht="12.75">
      <c r="A32" s="44"/>
      <c r="B32" s="44"/>
      <c r="C32" s="73"/>
      <c r="D32" s="90"/>
      <c r="E32" s="47"/>
      <c r="F32" s="34"/>
      <c r="G32" s="33"/>
      <c r="H32" s="34"/>
      <c r="I32" s="33"/>
      <c r="J32" s="140"/>
      <c r="K32" s="36"/>
    </row>
    <row r="33" spans="1:11" s="60" customFormat="1" ht="12.75">
      <c r="A33" s="44"/>
      <c r="B33" s="44"/>
      <c r="C33" s="73"/>
      <c r="D33" s="90"/>
      <c r="E33" s="47"/>
      <c r="F33" s="34"/>
      <c r="G33" s="33"/>
      <c r="H33" s="34"/>
      <c r="I33" s="33"/>
      <c r="J33" s="140"/>
      <c r="K33" s="36"/>
    </row>
    <row r="34" spans="1:11" s="60" customFormat="1" ht="12.75">
      <c r="A34" s="44"/>
      <c r="B34" s="44"/>
      <c r="C34" s="73"/>
      <c r="D34" s="90"/>
      <c r="E34" s="47"/>
      <c r="F34" s="34"/>
      <c r="G34" s="33"/>
      <c r="H34" s="34"/>
      <c r="I34" s="33"/>
      <c r="J34" s="140"/>
      <c r="K34" s="36"/>
    </row>
    <row r="35" spans="1:11" s="60" customFormat="1" ht="12.75">
      <c r="A35" s="44"/>
      <c r="B35" s="44"/>
      <c r="C35" s="73"/>
      <c r="D35" s="90"/>
      <c r="E35" s="47"/>
      <c r="F35" s="34"/>
      <c r="G35" s="33"/>
      <c r="H35" s="34"/>
      <c r="I35" s="33"/>
      <c r="J35" s="140"/>
      <c r="K35" s="36"/>
    </row>
    <row r="36" spans="1:11" s="60" customFormat="1" ht="12.75">
      <c r="A36" s="44"/>
      <c r="B36" s="44"/>
      <c r="C36" s="73"/>
      <c r="D36" s="90"/>
      <c r="E36" s="47"/>
      <c r="F36" s="34"/>
      <c r="G36" s="33"/>
      <c r="H36" s="34"/>
      <c r="I36" s="33"/>
      <c r="J36" s="140"/>
      <c r="K36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1"/>
  <sheetViews>
    <sheetView zoomScalePageLayoutView="0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6" sqref="A76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111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3073</v>
      </c>
      <c r="B2" s="36">
        <v>4755</v>
      </c>
      <c r="C2" s="42">
        <v>44202</v>
      </c>
      <c r="D2" s="34" t="s">
        <v>360</v>
      </c>
      <c r="E2" s="35" t="s">
        <v>334</v>
      </c>
      <c r="F2" s="49">
        <v>37</v>
      </c>
      <c r="G2" s="60" t="s">
        <v>361</v>
      </c>
      <c r="H2" s="35">
        <v>1800</v>
      </c>
      <c r="I2" s="35" t="s">
        <v>362</v>
      </c>
      <c r="J2" s="33" t="s">
        <v>113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153</v>
      </c>
      <c r="H3" s="35">
        <v>1251</v>
      </c>
      <c r="I3" s="35" t="s">
        <v>363</v>
      </c>
      <c r="J3" s="33"/>
    </row>
    <row r="4" spans="1:10" s="220" customFormat="1" ht="12.75">
      <c r="A4" s="216">
        <v>3074</v>
      </c>
      <c r="B4" s="216">
        <v>4756</v>
      </c>
      <c r="C4" s="219">
        <v>44204</v>
      </c>
      <c r="D4" s="217" t="s">
        <v>203</v>
      </c>
      <c r="E4" s="56" t="s">
        <v>204</v>
      </c>
      <c r="F4" s="144">
        <v>6</v>
      </c>
      <c r="G4" s="218" t="s">
        <v>172</v>
      </c>
      <c r="H4" s="56">
        <v>4846</v>
      </c>
      <c r="I4" s="56" t="s">
        <v>364</v>
      </c>
      <c r="J4" s="218" t="s">
        <v>113</v>
      </c>
    </row>
    <row r="5" spans="1:10" s="220" customFormat="1" ht="12.75">
      <c r="A5" s="216"/>
      <c r="B5" s="216"/>
      <c r="C5" s="216"/>
      <c r="D5" s="217"/>
      <c r="E5" s="56"/>
      <c r="F5" s="144"/>
      <c r="G5" s="218"/>
      <c r="H5" s="56">
        <v>4860</v>
      </c>
      <c r="I5" s="56" t="s">
        <v>365</v>
      </c>
      <c r="J5" s="218"/>
    </row>
    <row r="6" spans="1:10" ht="12.75">
      <c r="A6" s="23"/>
      <c r="B6" s="23"/>
      <c r="C6" s="24"/>
      <c r="D6" s="53"/>
      <c r="E6" s="54"/>
      <c r="F6" s="144"/>
      <c r="G6" s="38"/>
      <c r="H6" s="20">
        <v>4864</v>
      </c>
      <c r="I6" s="39" t="s">
        <v>366</v>
      </c>
      <c r="J6" s="53"/>
    </row>
    <row r="7" spans="1:10" ht="12.75">
      <c r="A7" s="23"/>
      <c r="B7" s="23"/>
      <c r="C7" s="24"/>
      <c r="D7" s="53"/>
      <c r="E7" s="54"/>
      <c r="F7" s="144"/>
      <c r="G7" s="38" t="s">
        <v>148</v>
      </c>
      <c r="H7" s="20">
        <v>4790</v>
      </c>
      <c r="I7" s="39" t="s">
        <v>205</v>
      </c>
      <c r="J7" s="53"/>
    </row>
    <row r="8" spans="1:10" ht="12.75">
      <c r="A8" s="23"/>
      <c r="B8" s="23"/>
      <c r="C8" s="24"/>
      <c r="D8" s="53"/>
      <c r="E8" s="54"/>
      <c r="F8" s="144"/>
      <c r="G8" s="38" t="s">
        <v>157</v>
      </c>
      <c r="H8" s="20">
        <v>50</v>
      </c>
      <c r="I8" s="39" t="s">
        <v>367</v>
      </c>
      <c r="J8" s="53"/>
    </row>
    <row r="9" spans="1:10" ht="12.75">
      <c r="A9" s="23"/>
      <c r="B9" s="23"/>
      <c r="C9" s="24"/>
      <c r="D9" s="53"/>
      <c r="E9" s="54"/>
      <c r="F9" s="144"/>
      <c r="G9" s="38"/>
      <c r="H9" s="20">
        <v>64</v>
      </c>
      <c r="I9" s="39" t="s">
        <v>368</v>
      </c>
      <c r="J9" s="53"/>
    </row>
    <row r="10" spans="1:10" ht="12.75">
      <c r="A10" s="25">
        <v>3075</v>
      </c>
      <c r="B10" s="25">
        <v>4757</v>
      </c>
      <c r="C10" s="26">
        <v>44210</v>
      </c>
      <c r="D10" s="63" t="s">
        <v>369</v>
      </c>
      <c r="E10" s="43" t="s">
        <v>370</v>
      </c>
      <c r="F10" s="49">
        <v>22</v>
      </c>
      <c r="G10" s="37" t="s">
        <v>374</v>
      </c>
      <c r="H10" s="35">
        <v>5468</v>
      </c>
      <c r="I10" s="35" t="s">
        <v>371</v>
      </c>
      <c r="J10" s="33" t="s">
        <v>113</v>
      </c>
    </row>
    <row r="11" spans="1:10" ht="12.75">
      <c r="A11" s="25"/>
      <c r="B11" s="25"/>
      <c r="C11" s="26"/>
      <c r="D11" s="63"/>
      <c r="E11" s="43"/>
      <c r="F11" s="49"/>
      <c r="G11" s="37"/>
      <c r="H11" s="131">
        <v>5488</v>
      </c>
      <c r="I11" s="35" t="s">
        <v>372</v>
      </c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>
        <v>5498</v>
      </c>
      <c r="I12" s="35" t="s">
        <v>373</v>
      </c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>
        <v>5504</v>
      </c>
      <c r="I13" s="35" t="s">
        <v>375</v>
      </c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>
        <v>5526</v>
      </c>
      <c r="I14" s="35" t="s">
        <v>376</v>
      </c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>
        <v>5540</v>
      </c>
      <c r="I15" s="35" t="s">
        <v>377</v>
      </c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>
        <v>5570</v>
      </c>
      <c r="I16" s="35" t="s">
        <v>378</v>
      </c>
      <c r="J16" s="33"/>
    </row>
    <row r="17" spans="1:10" ht="12.75">
      <c r="A17" s="25"/>
      <c r="B17" s="25"/>
      <c r="C17" s="26"/>
      <c r="D17" s="63"/>
      <c r="E17" s="19"/>
      <c r="F17" s="49"/>
      <c r="G17" s="37" t="s">
        <v>379</v>
      </c>
      <c r="H17" s="35">
        <v>773</v>
      </c>
      <c r="I17" s="35" t="s">
        <v>380</v>
      </c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>
        <v>777</v>
      </c>
      <c r="I18" s="35" t="s">
        <v>381</v>
      </c>
      <c r="J18" s="33"/>
    </row>
    <row r="19" spans="1:10" ht="12.75">
      <c r="A19" s="64">
        <v>3076</v>
      </c>
      <c r="B19" s="64">
        <v>4758</v>
      </c>
      <c r="C19" s="65">
        <v>44239</v>
      </c>
      <c r="D19" s="66" t="s">
        <v>539</v>
      </c>
      <c r="E19" s="67" t="s">
        <v>540</v>
      </c>
      <c r="F19" s="144">
        <v>11</v>
      </c>
      <c r="G19" s="68" t="s">
        <v>148</v>
      </c>
      <c r="H19" s="56" t="s">
        <v>541</v>
      </c>
      <c r="I19" s="56" t="s">
        <v>542</v>
      </c>
      <c r="J19" s="66" t="s">
        <v>113</v>
      </c>
    </row>
    <row r="20" spans="1:10" ht="12.75">
      <c r="A20" s="64"/>
      <c r="B20" s="64"/>
      <c r="C20" s="65"/>
      <c r="D20" s="66"/>
      <c r="E20" s="67"/>
      <c r="F20" s="144"/>
      <c r="G20" s="68" t="s">
        <v>543</v>
      </c>
      <c r="H20" s="56" t="s">
        <v>544</v>
      </c>
      <c r="I20" s="56" t="s">
        <v>545</v>
      </c>
      <c r="J20" s="66"/>
    </row>
    <row r="21" spans="1:10" ht="12.75">
      <c r="A21" s="64"/>
      <c r="B21" s="64"/>
      <c r="C21" s="65"/>
      <c r="D21" s="66"/>
      <c r="E21" s="67"/>
      <c r="F21" s="144"/>
      <c r="G21" s="68"/>
      <c r="H21" s="56" t="s">
        <v>546</v>
      </c>
      <c r="I21" s="56" t="s">
        <v>547</v>
      </c>
      <c r="J21" s="66"/>
    </row>
    <row r="22" spans="1:10" ht="12.75">
      <c r="A22" s="64"/>
      <c r="B22" s="64"/>
      <c r="C22" s="65"/>
      <c r="D22" s="66"/>
      <c r="E22" s="67"/>
      <c r="F22" s="144"/>
      <c r="G22" s="68"/>
      <c r="H22" s="56" t="s">
        <v>548</v>
      </c>
      <c r="I22" s="56" t="s">
        <v>549</v>
      </c>
      <c r="J22" s="66"/>
    </row>
    <row r="23" spans="1:10" ht="12.75">
      <c r="A23" s="36">
        <v>3077</v>
      </c>
      <c r="B23" s="25">
        <v>4759</v>
      </c>
      <c r="C23" s="26">
        <v>44239</v>
      </c>
      <c r="D23" s="63" t="s">
        <v>550</v>
      </c>
      <c r="E23" s="19" t="s">
        <v>551</v>
      </c>
      <c r="F23" s="49">
        <v>31</v>
      </c>
      <c r="G23" s="37" t="s">
        <v>552</v>
      </c>
      <c r="H23" s="131">
        <v>2487</v>
      </c>
      <c r="I23" s="35" t="s">
        <v>555</v>
      </c>
      <c r="J23" s="137" t="s">
        <v>113</v>
      </c>
    </row>
    <row r="24" spans="1:10" ht="12.75">
      <c r="A24" s="36"/>
      <c r="B24" s="25"/>
      <c r="C24" s="26"/>
      <c r="D24" s="63"/>
      <c r="E24" s="19"/>
      <c r="F24" s="49"/>
      <c r="G24" s="37"/>
      <c r="H24" s="131">
        <v>2495</v>
      </c>
      <c r="I24" s="35" t="s">
        <v>557</v>
      </c>
      <c r="J24" s="137"/>
    </row>
    <row r="25" spans="1:10" ht="12.75">
      <c r="A25" s="36"/>
      <c r="B25" s="25"/>
      <c r="C25" s="26"/>
      <c r="D25" s="63"/>
      <c r="E25" s="19"/>
      <c r="F25" s="49"/>
      <c r="G25" s="37"/>
      <c r="H25" s="131">
        <v>2485</v>
      </c>
      <c r="I25" s="35" t="s">
        <v>556</v>
      </c>
      <c r="J25" s="137"/>
    </row>
    <row r="26" spans="1:10" ht="12.75">
      <c r="A26" s="36"/>
      <c r="B26" s="25"/>
      <c r="C26" s="26"/>
      <c r="D26" s="63"/>
      <c r="E26" s="19"/>
      <c r="F26" s="49"/>
      <c r="G26" s="37"/>
      <c r="H26" s="131">
        <v>2443</v>
      </c>
      <c r="I26" s="35" t="s">
        <v>558</v>
      </c>
      <c r="J26" s="137"/>
    </row>
    <row r="27" spans="1:10" ht="12.75">
      <c r="A27" s="36"/>
      <c r="B27" s="25"/>
      <c r="C27" s="26"/>
      <c r="D27" s="63"/>
      <c r="E27" s="19"/>
      <c r="F27" s="49"/>
      <c r="G27" s="37" t="s">
        <v>119</v>
      </c>
      <c r="H27" s="131">
        <v>5223</v>
      </c>
      <c r="I27" s="35" t="s">
        <v>554</v>
      </c>
      <c r="J27" s="137"/>
    </row>
    <row r="28" spans="1:10" ht="12.75">
      <c r="A28" s="36"/>
      <c r="B28" s="25"/>
      <c r="C28" s="26"/>
      <c r="D28" s="63"/>
      <c r="E28" s="19"/>
      <c r="F28" s="49"/>
      <c r="G28" s="37"/>
      <c r="H28" s="131">
        <v>5209</v>
      </c>
      <c r="I28" s="35" t="s">
        <v>553</v>
      </c>
      <c r="J28" s="137"/>
    </row>
    <row r="29" spans="1:10" ht="12.75">
      <c r="A29" s="64">
        <v>3078</v>
      </c>
      <c r="B29" s="64">
        <v>4760</v>
      </c>
      <c r="C29" s="65">
        <v>44245</v>
      </c>
      <c r="D29" s="66" t="s">
        <v>559</v>
      </c>
      <c r="E29" s="67" t="s">
        <v>560</v>
      </c>
      <c r="F29" s="144">
        <v>9</v>
      </c>
      <c r="G29" s="68" t="s">
        <v>561</v>
      </c>
      <c r="H29" s="197">
        <v>1982</v>
      </c>
      <c r="I29" s="56" t="s">
        <v>562</v>
      </c>
      <c r="J29" s="196" t="s">
        <v>113</v>
      </c>
    </row>
    <row r="30" spans="1:10" ht="12.75">
      <c r="A30" s="64"/>
      <c r="B30" s="64"/>
      <c r="C30" s="65"/>
      <c r="D30" s="66"/>
      <c r="E30" s="67"/>
      <c r="F30" s="144"/>
      <c r="G30" s="68"/>
      <c r="H30" s="197">
        <v>2428</v>
      </c>
      <c r="I30" s="56" t="s">
        <v>563</v>
      </c>
      <c r="J30" s="196"/>
    </row>
    <row r="31" spans="1:10" ht="12.75">
      <c r="A31" s="64"/>
      <c r="B31" s="64"/>
      <c r="C31" s="65"/>
      <c r="D31" s="66"/>
      <c r="E31" s="67"/>
      <c r="F31" s="144"/>
      <c r="G31" s="68"/>
      <c r="H31" s="197">
        <v>2446</v>
      </c>
      <c r="I31" s="56" t="s">
        <v>564</v>
      </c>
      <c r="J31" s="196"/>
    </row>
    <row r="32" spans="1:10" ht="12.75">
      <c r="A32" s="25">
        <v>3079</v>
      </c>
      <c r="B32" s="25">
        <v>4761</v>
      </c>
      <c r="C32" s="26">
        <v>44257</v>
      </c>
      <c r="D32" s="63" t="s">
        <v>734</v>
      </c>
      <c r="E32" s="43" t="s">
        <v>735</v>
      </c>
      <c r="F32" s="49">
        <v>1</v>
      </c>
      <c r="G32" s="37" t="s">
        <v>736</v>
      </c>
      <c r="H32" s="131">
        <v>5339</v>
      </c>
      <c r="I32" s="35" t="s">
        <v>739</v>
      </c>
      <c r="J32" s="63" t="s">
        <v>113</v>
      </c>
    </row>
    <row r="33" spans="1:10" ht="12.75">
      <c r="A33" s="25"/>
      <c r="B33" s="25"/>
      <c r="C33" s="26"/>
      <c r="D33" s="63"/>
      <c r="E33" s="43"/>
      <c r="F33" s="49"/>
      <c r="G33" s="37"/>
      <c r="H33" s="131">
        <v>5395</v>
      </c>
      <c r="I33" s="35" t="s">
        <v>740</v>
      </c>
      <c r="J33" s="137"/>
    </row>
    <row r="34" spans="1:10" ht="12.75">
      <c r="A34" s="25"/>
      <c r="B34" s="25"/>
      <c r="C34" s="26"/>
      <c r="D34" s="63"/>
      <c r="E34" s="43"/>
      <c r="F34" s="49"/>
      <c r="G34" s="37" t="s">
        <v>737</v>
      </c>
      <c r="H34" s="131">
        <v>1668</v>
      </c>
      <c r="I34" s="35" t="s">
        <v>741</v>
      </c>
      <c r="J34" s="137"/>
    </row>
    <row r="35" spans="1:10" ht="12.75">
      <c r="A35" s="25"/>
      <c r="B35" s="25"/>
      <c r="C35" s="26"/>
      <c r="D35" s="63"/>
      <c r="E35" s="43"/>
      <c r="F35" s="49"/>
      <c r="G35" s="37"/>
      <c r="H35" s="131">
        <v>1680</v>
      </c>
      <c r="I35" s="35" t="s">
        <v>742</v>
      </c>
      <c r="J35" s="137"/>
    </row>
    <row r="36" spans="1:10" ht="12.75">
      <c r="A36" s="25"/>
      <c r="B36" s="25"/>
      <c r="C36" s="26"/>
      <c r="D36" s="63"/>
      <c r="E36" s="43"/>
      <c r="F36" s="49"/>
      <c r="G36" s="37" t="s">
        <v>738</v>
      </c>
      <c r="H36" s="131">
        <v>5384</v>
      </c>
      <c r="I36" s="35" t="s">
        <v>743</v>
      </c>
      <c r="J36" s="137"/>
    </row>
    <row r="37" spans="1:10" ht="12.75">
      <c r="A37" s="25"/>
      <c r="B37" s="25"/>
      <c r="C37" s="26"/>
      <c r="D37" s="63"/>
      <c r="E37" s="19"/>
      <c r="F37" s="49"/>
      <c r="G37" s="37"/>
      <c r="H37" s="35">
        <v>5396</v>
      </c>
      <c r="I37" s="35" t="s">
        <v>744</v>
      </c>
      <c r="J37" s="137"/>
    </row>
    <row r="38" spans="1:10" ht="12.75">
      <c r="A38" s="64">
        <v>3080</v>
      </c>
      <c r="B38" s="64">
        <v>4762</v>
      </c>
      <c r="C38" s="65">
        <v>44270</v>
      </c>
      <c r="D38" s="66" t="s">
        <v>745</v>
      </c>
      <c r="E38" s="208" t="s">
        <v>746</v>
      </c>
      <c r="F38" s="144">
        <v>37</v>
      </c>
      <c r="G38" s="68" t="s">
        <v>655</v>
      </c>
      <c r="H38" s="197">
        <v>1350</v>
      </c>
      <c r="I38" s="56" t="s">
        <v>748</v>
      </c>
      <c r="J38" s="66" t="s">
        <v>113</v>
      </c>
    </row>
    <row r="39" spans="1:10" ht="12.75">
      <c r="A39" s="64"/>
      <c r="B39" s="64"/>
      <c r="C39" s="65"/>
      <c r="D39" s="66"/>
      <c r="E39" s="67"/>
      <c r="F39" s="144"/>
      <c r="G39" s="68" t="s">
        <v>747</v>
      </c>
      <c r="H39" s="197">
        <v>1980</v>
      </c>
      <c r="I39" s="56" t="s">
        <v>749</v>
      </c>
      <c r="J39" s="196"/>
    </row>
    <row r="40" spans="1:10" ht="12.75">
      <c r="A40" s="25">
        <v>3081</v>
      </c>
      <c r="B40" s="25">
        <v>4763</v>
      </c>
      <c r="C40" s="26">
        <v>44272</v>
      </c>
      <c r="D40" s="63" t="s">
        <v>750</v>
      </c>
      <c r="E40" s="43" t="s">
        <v>751</v>
      </c>
      <c r="F40" s="49">
        <v>12</v>
      </c>
      <c r="G40" s="37" t="s">
        <v>581</v>
      </c>
      <c r="H40" s="131">
        <v>488</v>
      </c>
      <c r="I40" s="35" t="s">
        <v>752</v>
      </c>
      <c r="J40" s="63" t="s">
        <v>113</v>
      </c>
    </row>
    <row r="41" spans="1:10" ht="12.75">
      <c r="A41" s="25"/>
      <c r="B41" s="25"/>
      <c r="C41" s="26"/>
      <c r="D41" s="63"/>
      <c r="E41" s="19"/>
      <c r="F41" s="49"/>
      <c r="G41" s="37"/>
      <c r="H41" s="131">
        <v>510</v>
      </c>
      <c r="I41" s="35" t="s">
        <v>753</v>
      </c>
      <c r="J41" s="137"/>
    </row>
    <row r="42" spans="1:10" ht="12.75">
      <c r="A42" s="25"/>
      <c r="B42" s="25"/>
      <c r="C42" s="26"/>
      <c r="D42" s="63"/>
      <c r="E42" s="19"/>
      <c r="F42" s="49"/>
      <c r="G42" s="37"/>
      <c r="H42" s="131">
        <v>518</v>
      </c>
      <c r="I42" s="35" t="s">
        <v>754</v>
      </c>
      <c r="J42" s="137"/>
    </row>
    <row r="43" spans="1:10" ht="12.75">
      <c r="A43" s="25"/>
      <c r="B43" s="25"/>
      <c r="C43" s="26"/>
      <c r="D43" s="63"/>
      <c r="E43" s="19"/>
      <c r="F43" s="49"/>
      <c r="G43" s="37" t="s">
        <v>142</v>
      </c>
      <c r="H43" s="35" t="s">
        <v>755</v>
      </c>
      <c r="I43" s="35" t="s">
        <v>756</v>
      </c>
      <c r="J43" s="137"/>
    </row>
    <row r="44" spans="1:10" ht="12.75">
      <c r="A44" s="25"/>
      <c r="B44" s="25"/>
      <c r="C44" s="26"/>
      <c r="D44" s="63"/>
      <c r="E44" s="19"/>
      <c r="F44" s="49"/>
      <c r="G44" s="37"/>
      <c r="H44" s="131">
        <v>304</v>
      </c>
      <c r="I44" s="35" t="s">
        <v>757</v>
      </c>
      <c r="J44" s="137"/>
    </row>
    <row r="45" spans="1:10" ht="12.75">
      <c r="A45" s="25"/>
      <c r="B45" s="25"/>
      <c r="C45" s="26"/>
      <c r="D45" s="63"/>
      <c r="E45" s="19"/>
      <c r="F45" s="49"/>
      <c r="G45" s="37"/>
      <c r="H45" s="35" t="s">
        <v>758</v>
      </c>
      <c r="I45" s="35" t="s">
        <v>759</v>
      </c>
      <c r="J45" s="137"/>
    </row>
    <row r="46" spans="1:10" ht="12.75">
      <c r="A46" s="25"/>
      <c r="B46" s="25"/>
      <c r="C46" s="26"/>
      <c r="D46" s="63"/>
      <c r="E46" s="19"/>
      <c r="F46" s="49"/>
      <c r="G46" s="37"/>
      <c r="H46" s="131">
        <v>328</v>
      </c>
      <c r="I46" s="35" t="s">
        <v>760</v>
      </c>
      <c r="J46" s="137"/>
    </row>
    <row r="47" spans="1:10" ht="12.75">
      <c r="A47" s="25"/>
      <c r="B47" s="25"/>
      <c r="C47" s="26"/>
      <c r="D47" s="63"/>
      <c r="E47" s="19"/>
      <c r="F47" s="49"/>
      <c r="G47" s="37"/>
      <c r="H47" s="131">
        <v>346</v>
      </c>
      <c r="I47" s="35" t="s">
        <v>761</v>
      </c>
      <c r="J47" s="137"/>
    </row>
    <row r="48" spans="1:10" s="198" customFormat="1" ht="12.75">
      <c r="A48" s="64">
        <v>3082</v>
      </c>
      <c r="B48" s="64">
        <v>4764</v>
      </c>
      <c r="C48" s="65">
        <v>44279</v>
      </c>
      <c r="D48" s="66" t="s">
        <v>762</v>
      </c>
      <c r="E48" s="208" t="s">
        <v>763</v>
      </c>
      <c r="F48" s="144">
        <v>37</v>
      </c>
      <c r="G48" s="68" t="s">
        <v>117</v>
      </c>
      <c r="H48" s="197">
        <v>1606</v>
      </c>
      <c r="I48" s="56" t="s">
        <v>765</v>
      </c>
      <c r="J48" s="66" t="s">
        <v>113</v>
      </c>
    </row>
    <row r="49" spans="1:10" s="198" customFormat="1" ht="12.75">
      <c r="A49" s="64"/>
      <c r="B49" s="64"/>
      <c r="C49" s="65"/>
      <c r="D49" s="66"/>
      <c r="E49" s="67"/>
      <c r="F49" s="144"/>
      <c r="G49" s="68" t="s">
        <v>764</v>
      </c>
      <c r="H49" s="197">
        <v>1649</v>
      </c>
      <c r="I49" s="56" t="s">
        <v>766</v>
      </c>
      <c r="J49" s="196"/>
    </row>
    <row r="50" spans="1:10" ht="12.75">
      <c r="A50" s="25">
        <v>3083</v>
      </c>
      <c r="B50" s="25">
        <v>4765</v>
      </c>
      <c r="C50" s="26">
        <v>44279</v>
      </c>
      <c r="D50" s="63" t="s">
        <v>762</v>
      </c>
      <c r="E50" s="43" t="s">
        <v>763</v>
      </c>
      <c r="F50" s="49">
        <v>37</v>
      </c>
      <c r="G50" s="37" t="s">
        <v>764</v>
      </c>
      <c r="H50" s="131">
        <v>1625</v>
      </c>
      <c r="I50" s="35" t="s">
        <v>767</v>
      </c>
      <c r="J50" s="63" t="s">
        <v>113</v>
      </c>
    </row>
    <row r="51" spans="1:10" ht="12.75">
      <c r="A51" s="25"/>
      <c r="B51" s="25"/>
      <c r="C51" s="26"/>
      <c r="D51" s="63"/>
      <c r="E51" s="19"/>
      <c r="F51" s="49"/>
      <c r="G51" s="37"/>
      <c r="H51" s="131">
        <v>1635</v>
      </c>
      <c r="I51" s="35" t="s">
        <v>768</v>
      </c>
      <c r="J51" s="137"/>
    </row>
    <row r="52" spans="1:10" ht="12.75">
      <c r="A52" s="64">
        <v>3084</v>
      </c>
      <c r="B52" s="64">
        <v>4766</v>
      </c>
      <c r="C52" s="65">
        <v>44279</v>
      </c>
      <c r="D52" s="66" t="s">
        <v>762</v>
      </c>
      <c r="E52" s="208" t="s">
        <v>763</v>
      </c>
      <c r="F52" s="144">
        <v>37</v>
      </c>
      <c r="G52" s="68" t="s">
        <v>764</v>
      </c>
      <c r="H52" s="197">
        <v>1601</v>
      </c>
      <c r="I52" s="56" t="s">
        <v>767</v>
      </c>
      <c r="J52" s="66" t="s">
        <v>113</v>
      </c>
    </row>
    <row r="53" spans="1:10" ht="12.75">
      <c r="A53" s="64"/>
      <c r="B53" s="64"/>
      <c r="C53" s="65"/>
      <c r="D53" s="66"/>
      <c r="E53" s="67"/>
      <c r="F53" s="144"/>
      <c r="G53" s="68"/>
      <c r="H53" s="197">
        <v>1605</v>
      </c>
      <c r="I53" s="56" t="s">
        <v>769</v>
      </c>
      <c r="J53" s="196"/>
    </row>
    <row r="54" spans="1:10" ht="12.75">
      <c r="A54" s="64"/>
      <c r="B54" s="64"/>
      <c r="C54" s="65"/>
      <c r="D54" s="66"/>
      <c r="E54" s="67"/>
      <c r="F54" s="144"/>
      <c r="G54" s="68"/>
      <c r="H54" s="197">
        <v>1615</v>
      </c>
      <c r="I54" s="56" t="s">
        <v>770</v>
      </c>
      <c r="J54" s="196"/>
    </row>
    <row r="55" spans="1:10" ht="12.75">
      <c r="A55" s="25">
        <v>3085</v>
      </c>
      <c r="B55" s="25">
        <v>4767</v>
      </c>
      <c r="C55" s="26">
        <v>44279</v>
      </c>
      <c r="D55" s="63" t="s">
        <v>762</v>
      </c>
      <c r="E55" s="43" t="s">
        <v>763</v>
      </c>
      <c r="F55" s="49">
        <v>37</v>
      </c>
      <c r="G55" s="37" t="s">
        <v>764</v>
      </c>
      <c r="H55" s="35" t="s">
        <v>771</v>
      </c>
      <c r="I55" s="35" t="s">
        <v>773</v>
      </c>
      <c r="J55" s="63" t="s">
        <v>113</v>
      </c>
    </row>
    <row r="56" spans="1:10" ht="12.75">
      <c r="A56" s="25"/>
      <c r="B56" s="25"/>
      <c r="C56" s="26"/>
      <c r="D56" s="63"/>
      <c r="E56" s="19"/>
      <c r="F56" s="49"/>
      <c r="G56" s="37"/>
      <c r="H56" s="35" t="s">
        <v>772</v>
      </c>
      <c r="I56" s="35" t="s">
        <v>774</v>
      </c>
      <c r="J56" s="137"/>
    </row>
    <row r="57" spans="1:10" ht="12.75">
      <c r="A57" s="64">
        <v>3086</v>
      </c>
      <c r="B57" s="64">
        <v>4768</v>
      </c>
      <c r="C57" s="65">
        <v>44287</v>
      </c>
      <c r="D57" s="66" t="s">
        <v>934</v>
      </c>
      <c r="E57" s="67" t="s">
        <v>935</v>
      </c>
      <c r="F57" s="144">
        <v>22</v>
      </c>
      <c r="G57" s="68" t="s">
        <v>148</v>
      </c>
      <c r="H57" s="197">
        <v>5497</v>
      </c>
      <c r="I57" s="56" t="s">
        <v>937</v>
      </c>
      <c r="J57" s="196" t="s">
        <v>113</v>
      </c>
    </row>
    <row r="58" spans="1:10" ht="12.75">
      <c r="A58" s="64"/>
      <c r="B58" s="64"/>
      <c r="C58" s="65"/>
      <c r="D58" s="66"/>
      <c r="E58" s="67"/>
      <c r="F58" s="144"/>
      <c r="G58" s="68" t="s">
        <v>936</v>
      </c>
      <c r="H58" s="197">
        <v>121</v>
      </c>
      <c r="I58" s="56" t="s">
        <v>938</v>
      </c>
      <c r="J58" s="196"/>
    </row>
    <row r="59" spans="1:10" ht="12.75">
      <c r="A59" s="25">
        <v>3087</v>
      </c>
      <c r="B59" s="25">
        <v>4769</v>
      </c>
      <c r="C59" s="26">
        <v>44299</v>
      </c>
      <c r="D59" s="63" t="s">
        <v>939</v>
      </c>
      <c r="E59" s="19" t="s">
        <v>940</v>
      </c>
      <c r="F59" s="49">
        <v>6</v>
      </c>
      <c r="G59" s="37" t="s">
        <v>941</v>
      </c>
      <c r="H59" s="131">
        <v>530</v>
      </c>
      <c r="I59" s="35" t="s">
        <v>942</v>
      </c>
      <c r="J59" s="137" t="s">
        <v>113</v>
      </c>
    </row>
    <row r="60" spans="1:10" ht="12.75">
      <c r="A60" s="25"/>
      <c r="B60" s="25"/>
      <c r="C60" s="26"/>
      <c r="D60" s="63"/>
      <c r="E60" s="19"/>
      <c r="F60" s="49"/>
      <c r="G60" s="37"/>
      <c r="H60" s="131">
        <v>540</v>
      </c>
      <c r="I60" s="35" t="s">
        <v>943</v>
      </c>
      <c r="J60" s="137"/>
    </row>
    <row r="61" spans="1:10" ht="12.75">
      <c r="A61" s="64">
        <v>3088</v>
      </c>
      <c r="B61" s="64">
        <v>4770</v>
      </c>
      <c r="C61" s="65">
        <v>44302</v>
      </c>
      <c r="D61" s="66" t="s">
        <v>944</v>
      </c>
      <c r="E61" s="67" t="s">
        <v>945</v>
      </c>
      <c r="F61" s="144">
        <v>37</v>
      </c>
      <c r="G61" s="68" t="s">
        <v>153</v>
      </c>
      <c r="H61" s="56" t="s">
        <v>946</v>
      </c>
      <c r="I61" s="56" t="s">
        <v>947</v>
      </c>
      <c r="J61" s="196" t="s">
        <v>113</v>
      </c>
    </row>
    <row r="62" spans="1:10" ht="12.75">
      <c r="A62" s="64"/>
      <c r="B62" s="64"/>
      <c r="C62" s="65"/>
      <c r="D62" s="66"/>
      <c r="E62" s="67"/>
      <c r="F62" s="144"/>
      <c r="G62" s="68"/>
      <c r="H62" s="56" t="s">
        <v>954</v>
      </c>
      <c r="I62" s="56" t="s">
        <v>948</v>
      </c>
      <c r="J62" s="196"/>
    </row>
    <row r="63" spans="1:10" ht="12.75">
      <c r="A63" s="64"/>
      <c r="B63" s="64"/>
      <c r="C63" s="65"/>
      <c r="D63" s="66"/>
      <c r="E63" s="67"/>
      <c r="F63" s="144"/>
      <c r="G63" s="68"/>
      <c r="H63" s="56" t="s">
        <v>955</v>
      </c>
      <c r="I63" s="56" t="s">
        <v>949</v>
      </c>
      <c r="J63" s="196"/>
    </row>
    <row r="64" spans="1:10" ht="12.75">
      <c r="A64" s="64"/>
      <c r="B64" s="64"/>
      <c r="C64" s="65"/>
      <c r="D64" s="66"/>
      <c r="E64" s="67"/>
      <c r="F64" s="144"/>
      <c r="G64" s="68"/>
      <c r="H64" s="56" t="s">
        <v>956</v>
      </c>
      <c r="I64" s="56" t="s">
        <v>950</v>
      </c>
      <c r="J64" s="196"/>
    </row>
    <row r="65" spans="1:10" ht="12.75">
      <c r="A65" s="64"/>
      <c r="B65" s="64"/>
      <c r="C65" s="65"/>
      <c r="D65" s="66"/>
      <c r="E65" s="67"/>
      <c r="F65" s="144"/>
      <c r="G65" s="68"/>
      <c r="H65" s="56" t="s">
        <v>957</v>
      </c>
      <c r="I65" s="56" t="s">
        <v>951</v>
      </c>
      <c r="J65" s="196"/>
    </row>
    <row r="66" spans="1:10" ht="12.75">
      <c r="A66" s="64"/>
      <c r="B66" s="64"/>
      <c r="C66" s="65"/>
      <c r="D66" s="66"/>
      <c r="E66" s="67"/>
      <c r="F66" s="144"/>
      <c r="G66" s="68"/>
      <c r="H66" s="56" t="s">
        <v>958</v>
      </c>
      <c r="I66" s="56" t="s">
        <v>952</v>
      </c>
      <c r="J66" s="196"/>
    </row>
    <row r="67" spans="1:10" ht="12.75">
      <c r="A67" s="64"/>
      <c r="B67" s="64"/>
      <c r="C67" s="65"/>
      <c r="D67" s="66"/>
      <c r="E67" s="67"/>
      <c r="F67" s="144"/>
      <c r="G67" s="68"/>
      <c r="H67" s="197"/>
      <c r="I67" s="56" t="s">
        <v>953</v>
      </c>
      <c r="J67" s="196"/>
    </row>
    <row r="68" spans="1:10" s="230" customFormat="1" ht="12.75">
      <c r="A68" s="221">
        <v>3089</v>
      </c>
      <c r="B68" s="221">
        <v>4771</v>
      </c>
      <c r="C68" s="222">
        <v>44316</v>
      </c>
      <c r="D68" s="223" t="s">
        <v>959</v>
      </c>
      <c r="E68" s="224" t="s">
        <v>960</v>
      </c>
      <c r="F68" s="225">
        <v>37</v>
      </c>
      <c r="G68" s="226" t="s">
        <v>655</v>
      </c>
      <c r="H68" s="227">
        <v>1760</v>
      </c>
      <c r="I68" s="228" t="s">
        <v>962</v>
      </c>
      <c r="J68" s="229" t="s">
        <v>113</v>
      </c>
    </row>
    <row r="69" spans="1:10" ht="12.75">
      <c r="A69" s="25"/>
      <c r="B69" s="25"/>
      <c r="C69" s="26"/>
      <c r="D69" s="63"/>
      <c r="E69" s="19"/>
      <c r="F69" s="49"/>
      <c r="G69" s="37" t="s">
        <v>961</v>
      </c>
      <c r="H69" s="131">
        <v>1989</v>
      </c>
      <c r="I69" s="35" t="s">
        <v>963</v>
      </c>
      <c r="J69" s="137"/>
    </row>
    <row r="70" spans="1:10" s="198" customFormat="1" ht="12.75">
      <c r="A70" s="64">
        <v>3090</v>
      </c>
      <c r="B70" s="64">
        <v>4772</v>
      </c>
      <c r="C70" s="65">
        <v>44361</v>
      </c>
      <c r="D70" s="66" t="s">
        <v>1344</v>
      </c>
      <c r="E70" s="67" t="s">
        <v>1345</v>
      </c>
      <c r="F70" s="144">
        <v>37</v>
      </c>
      <c r="G70" s="68" t="s">
        <v>1346</v>
      </c>
      <c r="H70" s="197">
        <v>1966</v>
      </c>
      <c r="I70" s="56" t="s">
        <v>1347</v>
      </c>
      <c r="J70" s="196" t="s">
        <v>1348</v>
      </c>
    </row>
    <row r="71" spans="1:10" ht="12.75">
      <c r="A71" s="25">
        <v>3091</v>
      </c>
      <c r="B71" s="25">
        <v>4773</v>
      </c>
      <c r="C71" s="26">
        <v>44365</v>
      </c>
      <c r="D71" s="63" t="s">
        <v>1349</v>
      </c>
      <c r="E71" s="19" t="s">
        <v>1350</v>
      </c>
      <c r="F71" s="49">
        <v>6</v>
      </c>
      <c r="G71" s="37" t="s">
        <v>172</v>
      </c>
      <c r="H71" s="35">
        <v>3923</v>
      </c>
      <c r="I71" s="35" t="s">
        <v>1351</v>
      </c>
      <c r="J71" s="137" t="s">
        <v>113</v>
      </c>
    </row>
    <row r="72" spans="1:10" ht="12.75">
      <c r="A72" s="25"/>
      <c r="B72" s="25"/>
      <c r="C72" s="26"/>
      <c r="D72" s="63"/>
      <c r="E72" s="19"/>
      <c r="F72" s="49"/>
      <c r="G72" s="37"/>
      <c r="H72" s="35">
        <v>3953</v>
      </c>
      <c r="I72" s="35" t="s">
        <v>1352</v>
      </c>
      <c r="J72" s="137"/>
    </row>
    <row r="73" spans="1:10" ht="12.75">
      <c r="A73" s="25"/>
      <c r="B73" s="25"/>
      <c r="C73" s="26"/>
      <c r="D73" s="63"/>
      <c r="E73" s="19"/>
      <c r="F73" s="49"/>
      <c r="G73" s="37" t="s">
        <v>941</v>
      </c>
      <c r="H73" s="35">
        <v>545</v>
      </c>
      <c r="I73" s="35" t="s">
        <v>1353</v>
      </c>
      <c r="J73" s="137"/>
    </row>
    <row r="74" spans="1:10" ht="12.75">
      <c r="A74" s="64">
        <v>3092</v>
      </c>
      <c r="B74" s="64">
        <v>4774</v>
      </c>
      <c r="C74" s="65">
        <v>44433</v>
      </c>
      <c r="D74" s="66" t="s">
        <v>1639</v>
      </c>
      <c r="E74" s="208" t="s">
        <v>697</v>
      </c>
      <c r="F74" s="144">
        <v>11</v>
      </c>
      <c r="G74" s="68" t="s">
        <v>143</v>
      </c>
      <c r="H74" s="197">
        <v>1574</v>
      </c>
      <c r="I74" s="56" t="s">
        <v>1635</v>
      </c>
      <c r="J74" s="66" t="s">
        <v>113</v>
      </c>
    </row>
    <row r="75" spans="1:10" ht="12.75">
      <c r="A75" s="64"/>
      <c r="B75" s="64"/>
      <c r="C75" s="65"/>
      <c r="D75" s="66"/>
      <c r="E75" s="67"/>
      <c r="F75" s="144"/>
      <c r="G75" s="68"/>
      <c r="H75" s="197">
        <v>1576</v>
      </c>
      <c r="I75" s="56" t="s">
        <v>1636</v>
      </c>
      <c r="J75" s="196"/>
    </row>
    <row r="76" spans="1:10" ht="12.75">
      <c r="A76" s="25"/>
      <c r="B76" s="25"/>
      <c r="C76" s="26"/>
      <c r="D76" s="63"/>
      <c r="E76" s="19"/>
      <c r="F76" s="49"/>
      <c r="G76" s="37"/>
      <c r="H76" s="131"/>
      <c r="I76" s="35"/>
      <c r="J76" s="137"/>
    </row>
    <row r="77" spans="1:10" ht="12.75">
      <c r="A77" s="64"/>
      <c r="B77" s="64"/>
      <c r="C77" s="65"/>
      <c r="D77" s="66"/>
      <c r="E77" s="67"/>
      <c r="F77" s="144"/>
      <c r="G77" s="68"/>
      <c r="H77" s="56"/>
      <c r="I77" s="56"/>
      <c r="J77" s="196"/>
    </row>
    <row r="78" spans="1:10" ht="12.75">
      <c r="A78" s="25"/>
      <c r="B78" s="25"/>
      <c r="C78" s="26"/>
      <c r="D78" s="63"/>
      <c r="E78" s="19"/>
      <c r="F78" s="49"/>
      <c r="G78" s="37"/>
      <c r="H78" s="35"/>
      <c r="I78" s="35"/>
      <c r="J78" s="137"/>
    </row>
    <row r="79" spans="1:10" ht="12.75">
      <c r="A79" s="25"/>
      <c r="B79" s="25"/>
      <c r="C79" s="26"/>
      <c r="D79" s="63"/>
      <c r="E79" s="19"/>
      <c r="F79" s="49"/>
      <c r="G79" s="37"/>
      <c r="H79" s="131"/>
      <c r="I79" s="35"/>
      <c r="J79" s="137"/>
    </row>
    <row r="80" spans="1:10" ht="12.75">
      <c r="A80" s="64"/>
      <c r="B80" s="64"/>
      <c r="C80" s="65"/>
      <c r="D80" s="66"/>
      <c r="E80" s="67"/>
      <c r="F80" s="144"/>
      <c r="G80" s="68"/>
      <c r="H80" s="197"/>
      <c r="I80" s="56"/>
      <c r="J80" s="196"/>
    </row>
    <row r="81" spans="1:10" ht="12.75">
      <c r="A81" s="64"/>
      <c r="B81" s="64"/>
      <c r="C81" s="65"/>
      <c r="D81" s="66"/>
      <c r="E81" s="67"/>
      <c r="F81" s="144"/>
      <c r="G81" s="68"/>
      <c r="H81" s="197"/>
      <c r="I81" s="56"/>
      <c r="J81" s="196"/>
    </row>
    <row r="82" spans="1:10" ht="12.75">
      <c r="A82" s="64"/>
      <c r="B82" s="64"/>
      <c r="C82" s="65"/>
      <c r="D82" s="66"/>
      <c r="E82" s="67"/>
      <c r="F82" s="144"/>
      <c r="G82" s="68"/>
      <c r="H82" s="197"/>
      <c r="I82" s="56"/>
      <c r="J82" s="196"/>
    </row>
    <row r="83" spans="1:10" ht="12.75">
      <c r="A83" s="64"/>
      <c r="B83" s="64"/>
      <c r="C83" s="65"/>
      <c r="D83" s="66"/>
      <c r="E83" s="67"/>
      <c r="F83" s="144"/>
      <c r="G83" s="68"/>
      <c r="H83" s="197"/>
      <c r="I83" s="56"/>
      <c r="J83" s="196"/>
    </row>
    <row r="84" spans="1:10" ht="12.75">
      <c r="A84" s="64"/>
      <c r="B84" s="64"/>
      <c r="C84" s="65"/>
      <c r="D84" s="66"/>
      <c r="E84" s="67"/>
      <c r="F84" s="144"/>
      <c r="G84" s="68"/>
      <c r="H84" s="197"/>
      <c r="I84" s="56"/>
      <c r="J84" s="196"/>
    </row>
    <row r="85" spans="1:10" ht="12.75">
      <c r="A85" s="25"/>
      <c r="B85" s="25"/>
      <c r="C85" s="26"/>
      <c r="D85" s="63"/>
      <c r="E85" s="19"/>
      <c r="F85" s="49"/>
      <c r="G85" s="37"/>
      <c r="H85" s="131"/>
      <c r="I85" s="35"/>
      <c r="J85" s="137"/>
    </row>
    <row r="86" spans="1:10" ht="12.75">
      <c r="A86" s="25"/>
      <c r="B86" s="25"/>
      <c r="C86" s="26"/>
      <c r="D86" s="63"/>
      <c r="E86" s="19"/>
      <c r="F86" s="49"/>
      <c r="G86" s="37"/>
      <c r="H86" s="35"/>
      <c r="I86" s="35"/>
      <c r="J86" s="137"/>
    </row>
    <row r="87" spans="1:10" ht="12.75">
      <c r="A87" s="25"/>
      <c r="B87" s="25"/>
      <c r="C87" s="26"/>
      <c r="D87" s="63"/>
      <c r="E87" s="19"/>
      <c r="F87" s="49"/>
      <c r="G87" s="37"/>
      <c r="H87" s="35"/>
      <c r="I87" s="35"/>
      <c r="J87" s="137"/>
    </row>
    <row r="88" spans="1:10" ht="12.75">
      <c r="A88" s="64"/>
      <c r="B88" s="64"/>
      <c r="C88" s="65"/>
      <c r="D88" s="66"/>
      <c r="E88" s="67"/>
      <c r="F88" s="144"/>
      <c r="G88" s="68"/>
      <c r="H88" s="197"/>
      <c r="I88" s="56"/>
      <c r="J88" s="196"/>
    </row>
    <row r="89" spans="1:10" ht="12.75">
      <c r="A89" s="64"/>
      <c r="B89" s="64"/>
      <c r="C89" s="65"/>
      <c r="D89" s="66"/>
      <c r="E89" s="67"/>
      <c r="F89" s="144"/>
      <c r="G89" s="68"/>
      <c r="H89" s="197"/>
      <c r="I89" s="56"/>
      <c r="J89" s="196"/>
    </row>
    <row r="90" spans="1:10" ht="12.75">
      <c r="A90" s="64"/>
      <c r="B90" s="64"/>
      <c r="C90" s="65"/>
      <c r="D90" s="66"/>
      <c r="E90" s="67"/>
      <c r="F90" s="144"/>
      <c r="G90" s="68"/>
      <c r="H90" s="197"/>
      <c r="I90" s="56"/>
      <c r="J90" s="196"/>
    </row>
    <row r="91" spans="1:10" ht="12.75">
      <c r="A91" s="64"/>
      <c r="B91" s="64"/>
      <c r="C91" s="65"/>
      <c r="D91" s="66"/>
      <c r="E91" s="67"/>
      <c r="F91" s="144"/>
      <c r="G91" s="68"/>
      <c r="H91" s="56"/>
      <c r="I91" s="56"/>
      <c r="J91" s="196"/>
    </row>
    <row r="92" spans="1:10" ht="12.75">
      <c r="A92" s="64"/>
      <c r="B92" s="64"/>
      <c r="C92" s="65"/>
      <c r="D92" s="66"/>
      <c r="E92" s="67"/>
      <c r="F92" s="144"/>
      <c r="G92" s="68"/>
      <c r="H92" s="56"/>
      <c r="I92" s="56"/>
      <c r="J92" s="196"/>
    </row>
    <row r="93" spans="1:10" ht="12.75">
      <c r="A93" s="25"/>
      <c r="B93" s="25"/>
      <c r="C93" s="26"/>
      <c r="D93" s="63"/>
      <c r="E93" s="19"/>
      <c r="F93" s="49"/>
      <c r="G93" s="37"/>
      <c r="H93" s="131"/>
      <c r="I93" s="35"/>
      <c r="J93" s="137"/>
    </row>
    <row r="94" spans="1:10" ht="12.75">
      <c r="A94" s="25"/>
      <c r="B94" s="25"/>
      <c r="C94" s="26"/>
      <c r="D94" s="63"/>
      <c r="E94" s="19"/>
      <c r="F94" s="49"/>
      <c r="G94" s="37"/>
      <c r="H94" s="200"/>
      <c r="I94" s="35"/>
      <c r="J94" s="137"/>
    </row>
    <row r="95" spans="1:10" ht="12.75">
      <c r="A95" s="25"/>
      <c r="B95" s="25"/>
      <c r="C95" s="26"/>
      <c r="D95" s="63"/>
      <c r="E95" s="19"/>
      <c r="F95" s="49"/>
      <c r="G95" s="37"/>
      <c r="H95" s="35"/>
      <c r="I95" s="35"/>
      <c r="J95" s="137"/>
    </row>
    <row r="96" spans="1:10" ht="12.75">
      <c r="A96" s="64"/>
      <c r="B96" s="64"/>
      <c r="C96" s="65"/>
      <c r="D96" s="66"/>
      <c r="E96" s="208"/>
      <c r="F96" s="144"/>
      <c r="G96" s="68"/>
      <c r="H96" s="197"/>
      <c r="I96" s="56"/>
      <c r="J96" s="66"/>
    </row>
    <row r="97" spans="1:10" ht="12.75">
      <c r="A97" s="64"/>
      <c r="B97" s="64"/>
      <c r="C97" s="65"/>
      <c r="D97" s="66"/>
      <c r="E97" s="67"/>
      <c r="F97" s="144"/>
      <c r="G97" s="68"/>
      <c r="H97" s="197"/>
      <c r="I97" s="56"/>
      <c r="J97" s="196"/>
    </row>
    <row r="98" spans="1:10" ht="12.75">
      <c r="A98" s="64"/>
      <c r="B98" s="64"/>
      <c r="C98" s="65"/>
      <c r="D98" s="66"/>
      <c r="E98" s="67"/>
      <c r="F98" s="144"/>
      <c r="G98" s="68"/>
      <c r="H98" s="197"/>
      <c r="I98" s="56"/>
      <c r="J98" s="196"/>
    </row>
    <row r="99" spans="1:10" ht="12.75">
      <c r="A99" s="25"/>
      <c r="B99" s="25"/>
      <c r="C99" s="26"/>
      <c r="D99" s="63"/>
      <c r="E99" s="19"/>
      <c r="F99" s="49"/>
      <c r="G99" s="37"/>
      <c r="H99" s="131"/>
      <c r="I99" s="35"/>
      <c r="J99" s="137"/>
    </row>
    <row r="100" spans="1:10" ht="12.75">
      <c r="A100" s="64"/>
      <c r="B100" s="64"/>
      <c r="C100" s="65"/>
      <c r="D100" s="66"/>
      <c r="E100" s="67"/>
      <c r="F100" s="144"/>
      <c r="G100" s="68"/>
      <c r="H100" s="197"/>
      <c r="I100" s="56"/>
      <c r="J100" s="196"/>
    </row>
    <row r="101" spans="1:10" ht="12.75">
      <c r="A101" s="64"/>
      <c r="B101" s="64"/>
      <c r="C101" s="65"/>
      <c r="D101" s="66"/>
      <c r="E101" s="67"/>
      <c r="F101" s="144"/>
      <c r="G101" s="68"/>
      <c r="H101" s="197"/>
      <c r="I101" s="56"/>
      <c r="J101" s="196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15"/>
  <sheetViews>
    <sheetView zoomScalePageLayoutView="0" workbookViewId="0" topLeftCell="A1">
      <pane xSplit="1" ySplit="2" topLeftCell="B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8" sqref="A98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14" bestFit="1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47</v>
      </c>
      <c r="D1" s="95" t="s">
        <v>15</v>
      </c>
      <c r="E1" s="234" t="s">
        <v>3</v>
      </c>
      <c r="F1" s="233"/>
      <c r="G1" s="234" t="s">
        <v>55</v>
      </c>
      <c r="H1" s="233"/>
      <c r="I1" s="122"/>
      <c r="J1" s="123"/>
      <c r="K1" s="132"/>
      <c r="L1" s="212"/>
      <c r="M1" s="143"/>
      <c r="N1" s="124"/>
      <c r="P1" s="70"/>
      <c r="Q1" s="70"/>
      <c r="R1" s="70"/>
    </row>
    <row r="2" spans="1:24" s="60" customFormat="1" ht="12.75">
      <c r="A2" s="157" t="s">
        <v>23</v>
      </c>
      <c r="B2" s="158"/>
      <c r="C2" s="158"/>
      <c r="D2" s="158"/>
      <c r="E2" s="159" t="s">
        <v>51</v>
      </c>
      <c r="F2" s="160" t="s">
        <v>52</v>
      </c>
      <c r="G2" s="161" t="s">
        <v>56</v>
      </c>
      <c r="H2" s="162" t="s">
        <v>57</v>
      </c>
      <c r="I2" s="163" t="s">
        <v>7</v>
      </c>
      <c r="J2" s="163" t="s">
        <v>18</v>
      </c>
      <c r="K2" s="163" t="s">
        <v>9</v>
      </c>
      <c r="L2" s="213" t="s">
        <v>4</v>
      </c>
      <c r="M2" s="164" t="s">
        <v>34</v>
      </c>
      <c r="N2" s="165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84</v>
      </c>
      <c r="C3" s="36" t="s">
        <v>44</v>
      </c>
      <c r="D3" s="42">
        <v>44200</v>
      </c>
      <c r="E3" s="33">
        <v>69</v>
      </c>
      <c r="F3" s="47" t="s">
        <v>185</v>
      </c>
      <c r="G3" s="34" t="s">
        <v>325</v>
      </c>
      <c r="H3" s="33" t="s">
        <v>326</v>
      </c>
      <c r="I3" s="50">
        <v>28346.31</v>
      </c>
      <c r="J3" s="33" t="s">
        <v>327</v>
      </c>
      <c r="K3" s="33" t="s">
        <v>186</v>
      </c>
      <c r="L3" s="194" t="s">
        <v>328</v>
      </c>
      <c r="M3" s="33">
        <v>93</v>
      </c>
      <c r="N3" s="89">
        <v>42829</v>
      </c>
      <c r="O3" s="34"/>
      <c r="P3" s="89"/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84</v>
      </c>
      <c r="C4" s="36" t="s">
        <v>43</v>
      </c>
      <c r="D4" s="42">
        <v>44200</v>
      </c>
      <c r="E4" s="33">
        <v>1564</v>
      </c>
      <c r="F4" s="47" t="s">
        <v>329</v>
      </c>
      <c r="G4" s="34" t="s">
        <v>152</v>
      </c>
      <c r="H4" s="33">
        <v>5120</v>
      </c>
      <c r="I4" s="50">
        <v>13955.15</v>
      </c>
      <c r="J4" s="33" t="s">
        <v>98</v>
      </c>
      <c r="K4" s="33" t="s">
        <v>180</v>
      </c>
      <c r="L4" s="194" t="s">
        <v>330</v>
      </c>
      <c r="M4" s="33">
        <v>350</v>
      </c>
      <c r="N4" s="73">
        <v>43098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84</v>
      </c>
      <c r="C5" s="36" t="s">
        <v>43</v>
      </c>
      <c r="D5" s="42">
        <v>44204</v>
      </c>
      <c r="E5" s="33">
        <v>5432</v>
      </c>
      <c r="F5" s="47" t="s">
        <v>124</v>
      </c>
      <c r="G5" s="34" t="s">
        <v>151</v>
      </c>
      <c r="H5" s="33">
        <v>2937</v>
      </c>
      <c r="I5" s="50">
        <v>8.5</v>
      </c>
      <c r="J5" s="33" t="s">
        <v>331</v>
      </c>
      <c r="K5" s="33" t="s">
        <v>332</v>
      </c>
      <c r="L5" s="209" t="s">
        <v>333</v>
      </c>
      <c r="M5" s="33">
        <v>54</v>
      </c>
      <c r="N5" s="89">
        <v>43143</v>
      </c>
      <c r="O5" s="34"/>
      <c r="P5" s="89"/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84</v>
      </c>
      <c r="C6" s="36" t="s">
        <v>43</v>
      </c>
      <c r="D6" s="42">
        <v>44204</v>
      </c>
      <c r="E6" s="33">
        <v>1029</v>
      </c>
      <c r="F6" s="47" t="s">
        <v>187</v>
      </c>
      <c r="G6" s="34" t="s">
        <v>119</v>
      </c>
      <c r="H6" s="33" t="s">
        <v>188</v>
      </c>
      <c r="I6" s="50">
        <v>9.42</v>
      </c>
      <c r="J6" s="33" t="s">
        <v>123</v>
      </c>
      <c r="K6" s="33" t="s">
        <v>335</v>
      </c>
      <c r="L6" s="194" t="s">
        <v>334</v>
      </c>
      <c r="M6" s="33">
        <v>121</v>
      </c>
      <c r="N6" s="89">
        <v>44061</v>
      </c>
      <c r="O6" s="34"/>
      <c r="P6" s="89"/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84</v>
      </c>
      <c r="C7" s="36" t="s">
        <v>43</v>
      </c>
      <c r="D7" s="42">
        <v>44207</v>
      </c>
      <c r="E7" s="33">
        <v>1571</v>
      </c>
      <c r="F7" s="47" t="s">
        <v>149</v>
      </c>
      <c r="G7" s="34" t="s">
        <v>152</v>
      </c>
      <c r="H7" s="33">
        <v>5546</v>
      </c>
      <c r="I7" s="50">
        <v>5.75</v>
      </c>
      <c r="J7" s="33" t="s">
        <v>336</v>
      </c>
      <c r="K7" s="33" t="s">
        <v>184</v>
      </c>
      <c r="L7" s="209" t="s">
        <v>337</v>
      </c>
      <c r="M7" s="33">
        <v>111</v>
      </c>
      <c r="N7" s="89">
        <v>44049</v>
      </c>
      <c r="O7" s="34"/>
      <c r="P7" s="89"/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84</v>
      </c>
      <c r="C8" s="36" t="s">
        <v>43</v>
      </c>
      <c r="D8" s="18">
        <v>44210</v>
      </c>
      <c r="E8" s="130">
        <v>6269</v>
      </c>
      <c r="F8" s="47" t="s">
        <v>165</v>
      </c>
      <c r="G8" s="166" t="s">
        <v>150</v>
      </c>
      <c r="H8" s="33" t="s">
        <v>167</v>
      </c>
      <c r="I8" s="167">
        <v>58.88</v>
      </c>
      <c r="J8" s="155" t="s">
        <v>338</v>
      </c>
      <c r="K8" s="33" t="s">
        <v>166</v>
      </c>
      <c r="L8" s="194" t="s">
        <v>339</v>
      </c>
      <c r="M8" s="215">
        <v>85</v>
      </c>
      <c r="N8" s="168">
        <v>43907</v>
      </c>
      <c r="O8" s="155"/>
      <c r="P8" s="168"/>
      <c r="Q8" s="35"/>
      <c r="R8" s="168"/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84</v>
      </c>
      <c r="C9" s="36" t="s">
        <v>43</v>
      </c>
      <c r="D9" s="18">
        <v>44210</v>
      </c>
      <c r="E9" s="130">
        <v>3932</v>
      </c>
      <c r="F9" s="47" t="s">
        <v>340</v>
      </c>
      <c r="G9" s="166" t="s">
        <v>193</v>
      </c>
      <c r="H9" s="130">
        <v>2904</v>
      </c>
      <c r="I9" s="167">
        <v>63.74</v>
      </c>
      <c r="J9" s="155" t="s">
        <v>331</v>
      </c>
      <c r="K9" s="33" t="s">
        <v>341</v>
      </c>
      <c r="L9" s="209" t="s">
        <v>342</v>
      </c>
      <c r="M9" s="155">
        <v>80</v>
      </c>
      <c r="N9" s="169">
        <v>43174</v>
      </c>
      <c r="O9" s="47"/>
      <c r="P9" s="168"/>
      <c r="Q9" s="155"/>
      <c r="R9" s="168"/>
      <c r="S9" s="35"/>
      <c r="T9" s="168"/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84</v>
      </c>
      <c r="C10" s="36" t="s">
        <v>43</v>
      </c>
      <c r="D10" s="18">
        <v>44210</v>
      </c>
      <c r="E10" s="130">
        <v>1262</v>
      </c>
      <c r="F10" s="47" t="s">
        <v>144</v>
      </c>
      <c r="G10" s="166" t="s">
        <v>157</v>
      </c>
      <c r="H10" s="130">
        <v>1049</v>
      </c>
      <c r="I10" s="167">
        <v>6338.89</v>
      </c>
      <c r="J10" s="155" t="s">
        <v>98</v>
      </c>
      <c r="K10" s="33" t="s">
        <v>145</v>
      </c>
      <c r="L10" s="194" t="s">
        <v>183</v>
      </c>
      <c r="M10" s="215">
        <v>248</v>
      </c>
      <c r="N10" s="168">
        <v>42986</v>
      </c>
      <c r="O10" s="155"/>
      <c r="P10" s="168"/>
      <c r="Q10" s="131"/>
      <c r="R10" s="131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84</v>
      </c>
      <c r="C11" s="36" t="s">
        <v>43</v>
      </c>
      <c r="D11" s="18">
        <v>44210</v>
      </c>
      <c r="E11" s="130">
        <v>4</v>
      </c>
      <c r="F11" s="47" t="s">
        <v>189</v>
      </c>
      <c r="G11" s="166" t="s">
        <v>148</v>
      </c>
      <c r="H11" s="130">
        <v>560</v>
      </c>
      <c r="I11" s="167">
        <v>30.88</v>
      </c>
      <c r="J11" s="155" t="s">
        <v>194</v>
      </c>
      <c r="K11" s="33" t="s">
        <v>343</v>
      </c>
      <c r="L11" s="194" t="s">
        <v>344</v>
      </c>
      <c r="M11" s="47" t="s">
        <v>345</v>
      </c>
      <c r="N11" s="89">
        <v>43147</v>
      </c>
      <c r="O11" s="8"/>
      <c r="P11" s="131"/>
      <c r="Q11" s="131"/>
      <c r="R11" s="131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84</v>
      </c>
      <c r="C12" s="36" t="s">
        <v>43</v>
      </c>
      <c r="D12" s="18">
        <v>44214</v>
      </c>
      <c r="E12" s="130">
        <v>5718</v>
      </c>
      <c r="F12" s="47" t="s">
        <v>170</v>
      </c>
      <c r="G12" s="166" t="s">
        <v>142</v>
      </c>
      <c r="H12" s="33" t="s">
        <v>346</v>
      </c>
      <c r="I12" s="167">
        <v>86.09</v>
      </c>
      <c r="J12" s="155" t="s">
        <v>347</v>
      </c>
      <c r="K12" s="33" t="s">
        <v>348</v>
      </c>
      <c r="L12" s="194" t="s">
        <v>349</v>
      </c>
      <c r="M12" s="47" t="s">
        <v>350</v>
      </c>
      <c r="N12" s="168">
        <v>43802</v>
      </c>
      <c r="O12" s="8"/>
      <c r="P12" s="131"/>
      <c r="Q12" s="131"/>
      <c r="R12" s="131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84</v>
      </c>
      <c r="C13" s="36" t="s">
        <v>43</v>
      </c>
      <c r="D13" s="18">
        <v>44214</v>
      </c>
      <c r="E13" s="33">
        <v>5158</v>
      </c>
      <c r="F13" s="47" t="s">
        <v>137</v>
      </c>
      <c r="G13" s="166" t="s">
        <v>129</v>
      </c>
      <c r="H13" s="130">
        <v>487</v>
      </c>
      <c r="I13" s="167">
        <v>234</v>
      </c>
      <c r="J13" s="155" t="s">
        <v>98</v>
      </c>
      <c r="K13" s="33" t="s">
        <v>351</v>
      </c>
      <c r="L13" s="194" t="s">
        <v>352</v>
      </c>
      <c r="M13" s="47" t="s">
        <v>353</v>
      </c>
      <c r="N13" s="168">
        <v>43328</v>
      </c>
      <c r="O13" s="155"/>
      <c r="P13" s="168"/>
      <c r="Q13" s="35"/>
      <c r="R13" s="16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84</v>
      </c>
      <c r="C14" s="36" t="s">
        <v>44</v>
      </c>
      <c r="D14" s="18">
        <v>44214</v>
      </c>
      <c r="E14" s="130">
        <v>1038</v>
      </c>
      <c r="F14" s="47" t="s">
        <v>199</v>
      </c>
      <c r="G14" s="166" t="s">
        <v>171</v>
      </c>
      <c r="H14" s="33">
        <v>3330</v>
      </c>
      <c r="I14" s="167">
        <v>7026.23</v>
      </c>
      <c r="J14" s="155" t="s">
        <v>98</v>
      </c>
      <c r="K14" s="33" t="s">
        <v>200</v>
      </c>
      <c r="L14" s="194" t="s">
        <v>354</v>
      </c>
      <c r="M14" s="47" t="s">
        <v>355</v>
      </c>
      <c r="N14" s="168">
        <v>43147</v>
      </c>
      <c r="O14" s="155"/>
      <c r="P14" s="168"/>
      <c r="Q14" s="35"/>
      <c r="R14" s="168"/>
      <c r="S14" s="34"/>
      <c r="T14" s="18"/>
      <c r="U14" s="34"/>
      <c r="V14" s="18"/>
      <c r="W14" s="34"/>
      <c r="X14" s="18"/>
      <c r="Y14" s="8"/>
      <c r="Z14" s="8"/>
      <c r="AA14" s="8"/>
    </row>
    <row r="15" spans="1:27" ht="12.75">
      <c r="A15" s="13">
        <v>13</v>
      </c>
      <c r="B15" s="36" t="s">
        <v>84</v>
      </c>
      <c r="C15" s="36" t="s">
        <v>43</v>
      </c>
      <c r="D15" s="18">
        <v>44221</v>
      </c>
      <c r="E15" s="130">
        <v>1556</v>
      </c>
      <c r="F15" s="47" t="s">
        <v>155</v>
      </c>
      <c r="G15" s="166" t="s">
        <v>208</v>
      </c>
      <c r="H15" s="33">
        <v>4419</v>
      </c>
      <c r="I15" s="167">
        <v>77.33</v>
      </c>
      <c r="J15" s="155" t="s">
        <v>98</v>
      </c>
      <c r="K15" s="33" t="s">
        <v>207</v>
      </c>
      <c r="L15" s="209" t="s">
        <v>356</v>
      </c>
      <c r="M15" s="47" t="s">
        <v>357</v>
      </c>
      <c r="N15" s="89">
        <v>43375</v>
      </c>
      <c r="O15" s="8"/>
      <c r="P15" s="131"/>
      <c r="Q15" s="131"/>
      <c r="R15" s="131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84</v>
      </c>
      <c r="C16" s="36" t="s">
        <v>44</v>
      </c>
      <c r="D16" s="18">
        <v>44224</v>
      </c>
      <c r="E16" s="130">
        <v>6501</v>
      </c>
      <c r="F16" s="47" t="s">
        <v>114</v>
      </c>
      <c r="G16" s="166" t="s">
        <v>117</v>
      </c>
      <c r="H16" s="130">
        <v>1100</v>
      </c>
      <c r="I16" s="167">
        <v>129</v>
      </c>
      <c r="J16" s="155" t="s">
        <v>327</v>
      </c>
      <c r="K16" s="33" t="s">
        <v>177</v>
      </c>
      <c r="L16" s="194" t="s">
        <v>358</v>
      </c>
      <c r="M16" s="47" t="s">
        <v>359</v>
      </c>
      <c r="N16" s="168">
        <v>43208</v>
      </c>
      <c r="O16" s="8"/>
      <c r="P16" s="131"/>
      <c r="Q16" s="131"/>
      <c r="R16" s="131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>
        <v>15</v>
      </c>
      <c r="B17" s="36" t="s">
        <v>84</v>
      </c>
      <c r="C17" s="36" t="s">
        <v>43</v>
      </c>
      <c r="D17" s="18">
        <v>44229</v>
      </c>
      <c r="E17" s="130">
        <v>2264</v>
      </c>
      <c r="F17" s="47" t="s">
        <v>493</v>
      </c>
      <c r="G17" s="166" t="s">
        <v>157</v>
      </c>
      <c r="H17" s="33">
        <v>1659</v>
      </c>
      <c r="I17" s="34">
        <v>120.83</v>
      </c>
      <c r="J17" s="155" t="s">
        <v>98</v>
      </c>
      <c r="K17" s="33" t="s">
        <v>494</v>
      </c>
      <c r="L17" s="194" t="s">
        <v>495</v>
      </c>
      <c r="M17" s="47" t="s">
        <v>496</v>
      </c>
      <c r="N17" s="168">
        <v>43790</v>
      </c>
      <c r="O17" s="8"/>
      <c r="P17" s="131"/>
      <c r="Q17" s="131"/>
      <c r="R17" s="131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>
        <v>16</v>
      </c>
      <c r="B18" s="36" t="s">
        <v>84</v>
      </c>
      <c r="C18" s="36" t="s">
        <v>43</v>
      </c>
      <c r="D18" s="18">
        <v>44230</v>
      </c>
      <c r="E18" s="130">
        <v>1211</v>
      </c>
      <c r="F18" s="47" t="s">
        <v>497</v>
      </c>
      <c r="G18" s="166" t="s">
        <v>498</v>
      </c>
      <c r="H18" s="130">
        <v>1808</v>
      </c>
      <c r="I18" s="167">
        <v>7874.86</v>
      </c>
      <c r="J18" s="155" t="s">
        <v>98</v>
      </c>
      <c r="K18" s="33" t="s">
        <v>499</v>
      </c>
      <c r="L18" s="194" t="s">
        <v>500</v>
      </c>
      <c r="M18" s="47" t="s">
        <v>501</v>
      </c>
      <c r="N18" s="168">
        <v>43098</v>
      </c>
      <c r="O18" s="8"/>
      <c r="P18" s="131"/>
      <c r="Q18" s="131"/>
      <c r="R18" s="131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>
        <v>17</v>
      </c>
      <c r="B19" s="36" t="s">
        <v>84</v>
      </c>
      <c r="C19" s="36" t="s">
        <v>43</v>
      </c>
      <c r="D19" s="18">
        <v>44231</v>
      </c>
      <c r="E19" s="130">
        <v>3971</v>
      </c>
      <c r="F19" s="47" t="s">
        <v>502</v>
      </c>
      <c r="G19" s="166" t="s">
        <v>503</v>
      </c>
      <c r="H19" s="33" t="s">
        <v>504</v>
      </c>
      <c r="I19" s="167">
        <v>21818.41</v>
      </c>
      <c r="J19" s="155" t="s">
        <v>98</v>
      </c>
      <c r="K19" s="33" t="s">
        <v>505</v>
      </c>
      <c r="L19" s="194" t="s">
        <v>506</v>
      </c>
      <c r="M19" s="47" t="s">
        <v>507</v>
      </c>
      <c r="N19" s="168">
        <v>43126</v>
      </c>
      <c r="O19" s="155"/>
      <c r="P19" s="168"/>
      <c r="Q19" s="35"/>
      <c r="R19" s="168"/>
      <c r="S19" s="34"/>
      <c r="T19" s="18"/>
      <c r="U19" s="8"/>
      <c r="V19" s="8"/>
      <c r="W19" s="8"/>
      <c r="X19" s="8"/>
      <c r="Y19" s="8"/>
      <c r="Z19" s="8"/>
      <c r="AA19" s="8"/>
    </row>
    <row r="20" spans="1:27" ht="12.75">
      <c r="A20" s="13">
        <v>18</v>
      </c>
      <c r="B20" s="36" t="s">
        <v>84</v>
      </c>
      <c r="C20" s="36" t="s">
        <v>43</v>
      </c>
      <c r="D20" s="18">
        <v>44239</v>
      </c>
      <c r="E20" s="130">
        <v>5858</v>
      </c>
      <c r="F20" s="47" t="s">
        <v>116</v>
      </c>
      <c r="G20" s="166" t="s">
        <v>508</v>
      </c>
      <c r="H20" s="130">
        <v>4399</v>
      </c>
      <c r="I20" s="167">
        <v>118.94</v>
      </c>
      <c r="J20" s="155" t="s">
        <v>98</v>
      </c>
      <c r="K20" s="33" t="s">
        <v>509</v>
      </c>
      <c r="L20" s="209" t="s">
        <v>510</v>
      </c>
      <c r="M20" s="47" t="s">
        <v>511</v>
      </c>
      <c r="N20" s="168">
        <v>44186</v>
      </c>
      <c r="O20" s="155"/>
      <c r="P20" s="168"/>
      <c r="Q20" s="35"/>
      <c r="R20" s="16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>
        <v>19</v>
      </c>
      <c r="B21" s="36" t="s">
        <v>84</v>
      </c>
      <c r="C21" s="36" t="s">
        <v>44</v>
      </c>
      <c r="D21" s="18">
        <v>44244</v>
      </c>
      <c r="E21" s="130">
        <v>52</v>
      </c>
      <c r="F21" s="47" t="s">
        <v>124</v>
      </c>
      <c r="G21" s="166" t="s">
        <v>148</v>
      </c>
      <c r="H21" s="130">
        <v>3840</v>
      </c>
      <c r="I21" s="167">
        <v>1540.1</v>
      </c>
      <c r="J21" s="155" t="s">
        <v>512</v>
      </c>
      <c r="K21" s="33" t="s">
        <v>513</v>
      </c>
      <c r="L21" s="194" t="s">
        <v>514</v>
      </c>
      <c r="M21" s="47" t="s">
        <v>515</v>
      </c>
      <c r="N21" s="168">
        <v>42767</v>
      </c>
      <c r="O21" s="155"/>
      <c r="P21" s="168"/>
      <c r="Q21" s="35"/>
      <c r="R21" s="16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>
        <v>20</v>
      </c>
      <c r="B22" s="36" t="s">
        <v>84</v>
      </c>
      <c r="C22" s="36" t="s">
        <v>43</v>
      </c>
      <c r="D22" s="18">
        <v>44244</v>
      </c>
      <c r="E22" s="130">
        <v>866</v>
      </c>
      <c r="F22" s="47" t="s">
        <v>442</v>
      </c>
      <c r="G22" s="166" t="s">
        <v>516</v>
      </c>
      <c r="H22" s="130">
        <v>5349</v>
      </c>
      <c r="I22" s="167">
        <v>131</v>
      </c>
      <c r="J22" s="155" t="s">
        <v>98</v>
      </c>
      <c r="K22" s="33" t="s">
        <v>517</v>
      </c>
      <c r="L22" s="209" t="s">
        <v>518</v>
      </c>
      <c r="M22" s="47" t="s">
        <v>519</v>
      </c>
      <c r="N22" s="168">
        <v>44169</v>
      </c>
      <c r="O22" s="155"/>
      <c r="P22" s="168"/>
      <c r="Q22" s="35"/>
      <c r="R22" s="168"/>
      <c r="S22" s="34"/>
      <c r="T22" s="18"/>
      <c r="U22" s="8"/>
      <c r="V22" s="8"/>
      <c r="W22" s="8"/>
      <c r="X22" s="8"/>
      <c r="Y22" s="8"/>
      <c r="Z22" s="8"/>
      <c r="AA22" s="8"/>
    </row>
    <row r="23" spans="1:27" ht="12.75">
      <c r="A23" s="13">
        <v>21</v>
      </c>
      <c r="B23" s="36" t="s">
        <v>84</v>
      </c>
      <c r="C23" s="36" t="s">
        <v>43</v>
      </c>
      <c r="D23" s="18">
        <v>44249</v>
      </c>
      <c r="E23" s="130">
        <v>3943</v>
      </c>
      <c r="F23" s="47" t="s">
        <v>520</v>
      </c>
      <c r="G23" s="166" t="s">
        <v>148</v>
      </c>
      <c r="H23" s="33">
        <v>3667</v>
      </c>
      <c r="I23" s="167">
        <v>0</v>
      </c>
      <c r="J23" s="155" t="s">
        <v>338</v>
      </c>
      <c r="K23" s="33" t="s">
        <v>521</v>
      </c>
      <c r="L23" s="194" t="s">
        <v>522</v>
      </c>
      <c r="M23" s="47" t="s">
        <v>523</v>
      </c>
      <c r="N23" s="168">
        <v>43859</v>
      </c>
      <c r="O23" s="8"/>
      <c r="P23" s="131"/>
      <c r="Q23" s="131"/>
      <c r="R23" s="131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>
        <v>22</v>
      </c>
      <c r="B24" s="36" t="s">
        <v>84</v>
      </c>
      <c r="C24" s="36" t="s">
        <v>44</v>
      </c>
      <c r="D24" s="18">
        <v>44251</v>
      </c>
      <c r="E24" s="130">
        <v>5</v>
      </c>
      <c r="F24" s="47" t="s">
        <v>524</v>
      </c>
      <c r="G24" s="166" t="s">
        <v>525</v>
      </c>
      <c r="H24" s="130">
        <v>2025</v>
      </c>
      <c r="I24" s="167">
        <v>24628.03</v>
      </c>
      <c r="J24" s="155" t="s">
        <v>327</v>
      </c>
      <c r="K24" s="33" t="s">
        <v>526</v>
      </c>
      <c r="L24" s="194" t="s">
        <v>527</v>
      </c>
      <c r="M24" s="47" t="s">
        <v>528</v>
      </c>
      <c r="N24" s="168">
        <v>42829</v>
      </c>
      <c r="O24" s="8"/>
      <c r="P24" s="131"/>
      <c r="Q24" s="131"/>
      <c r="R24" s="131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>
        <v>23</v>
      </c>
      <c r="B25" s="36" t="s">
        <v>84</v>
      </c>
      <c r="C25" s="36" t="s">
        <v>43</v>
      </c>
      <c r="D25" s="18">
        <v>44253</v>
      </c>
      <c r="E25" s="130">
        <v>5632</v>
      </c>
      <c r="F25" s="47" t="s">
        <v>529</v>
      </c>
      <c r="G25" s="166" t="s">
        <v>530</v>
      </c>
      <c r="H25" s="130">
        <v>2877</v>
      </c>
      <c r="I25" s="167">
        <v>7310.5</v>
      </c>
      <c r="J25" s="155" t="s">
        <v>98</v>
      </c>
      <c r="K25" s="33" t="s">
        <v>531</v>
      </c>
      <c r="L25" s="194" t="s">
        <v>532</v>
      </c>
      <c r="M25" s="47" t="s">
        <v>533</v>
      </c>
      <c r="N25" s="168">
        <v>43306</v>
      </c>
      <c r="O25" s="155"/>
      <c r="P25" s="168"/>
      <c r="Q25" s="131"/>
      <c r="R25" s="131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>
        <v>24</v>
      </c>
      <c r="B26" s="36" t="s">
        <v>84</v>
      </c>
      <c r="C26" s="36" t="s">
        <v>43</v>
      </c>
      <c r="D26" s="18">
        <v>44253</v>
      </c>
      <c r="E26" s="130">
        <v>3929</v>
      </c>
      <c r="F26" s="47" t="s">
        <v>192</v>
      </c>
      <c r="G26" s="166" t="s">
        <v>534</v>
      </c>
      <c r="H26" s="130">
        <v>25</v>
      </c>
      <c r="I26" s="167">
        <v>23.42</v>
      </c>
      <c r="J26" s="155" t="s">
        <v>535</v>
      </c>
      <c r="K26" s="33" t="s">
        <v>536</v>
      </c>
      <c r="L26" s="209" t="s">
        <v>537</v>
      </c>
      <c r="M26" s="47" t="s">
        <v>538</v>
      </c>
      <c r="N26" s="168">
        <v>44081</v>
      </c>
      <c r="O26" s="155"/>
      <c r="P26" s="168"/>
      <c r="Q26" s="35"/>
      <c r="R26" s="89"/>
      <c r="S26" s="34"/>
      <c r="T26" s="18"/>
      <c r="U26" s="34"/>
      <c r="V26" s="34"/>
      <c r="W26" s="18"/>
      <c r="X26" s="34"/>
      <c r="Y26" s="18"/>
      <c r="Z26" s="34"/>
      <c r="AA26" s="18"/>
    </row>
    <row r="27" spans="1:27" ht="12.75">
      <c r="A27" s="13">
        <v>25</v>
      </c>
      <c r="B27" s="36" t="s">
        <v>84</v>
      </c>
      <c r="C27" s="36" t="s">
        <v>43</v>
      </c>
      <c r="D27" s="18">
        <v>44256</v>
      </c>
      <c r="E27" s="130">
        <v>769</v>
      </c>
      <c r="F27" s="47" t="s">
        <v>661</v>
      </c>
      <c r="G27" s="166" t="s">
        <v>662</v>
      </c>
      <c r="H27" s="130">
        <v>500</v>
      </c>
      <c r="I27" s="167">
        <v>8320.87</v>
      </c>
      <c r="J27" s="155" t="s">
        <v>98</v>
      </c>
      <c r="K27" s="33" t="s">
        <v>663</v>
      </c>
      <c r="L27" s="194" t="s">
        <v>664</v>
      </c>
      <c r="M27" s="47" t="s">
        <v>665</v>
      </c>
      <c r="N27" s="168">
        <v>43047</v>
      </c>
      <c r="O27" s="155"/>
      <c r="P27" s="168"/>
      <c r="Q27" s="35"/>
      <c r="R27" s="16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>
        <v>26</v>
      </c>
      <c r="B28" s="36" t="s">
        <v>84</v>
      </c>
      <c r="C28" s="36" t="s">
        <v>43</v>
      </c>
      <c r="D28" s="18">
        <v>44257</v>
      </c>
      <c r="E28" s="130">
        <v>5269</v>
      </c>
      <c r="F28" s="47" t="s">
        <v>666</v>
      </c>
      <c r="G28" s="166" t="s">
        <v>193</v>
      </c>
      <c r="H28" s="33" t="s">
        <v>667</v>
      </c>
      <c r="I28" s="167">
        <v>0</v>
      </c>
      <c r="J28" s="155" t="s">
        <v>138</v>
      </c>
      <c r="K28" s="33" t="s">
        <v>668</v>
      </c>
      <c r="L28" s="194" t="s">
        <v>669</v>
      </c>
      <c r="M28" s="47" t="s">
        <v>670</v>
      </c>
      <c r="N28" s="168">
        <v>43746</v>
      </c>
      <c r="O28" s="155"/>
      <c r="P28" s="168"/>
      <c r="Q28" s="131"/>
      <c r="R28" s="131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>
        <v>27</v>
      </c>
      <c r="B29" s="36" t="s">
        <v>84</v>
      </c>
      <c r="C29" s="36" t="s">
        <v>43</v>
      </c>
      <c r="D29" s="73">
        <v>44257</v>
      </c>
      <c r="E29" s="130">
        <v>5716</v>
      </c>
      <c r="F29" s="47" t="s">
        <v>137</v>
      </c>
      <c r="G29" s="166" t="s">
        <v>585</v>
      </c>
      <c r="H29" s="33">
        <v>649</v>
      </c>
      <c r="I29" s="167">
        <v>333.64</v>
      </c>
      <c r="J29" s="155" t="s">
        <v>138</v>
      </c>
      <c r="K29" s="33" t="s">
        <v>671</v>
      </c>
      <c r="L29" s="194" t="s">
        <v>672</v>
      </c>
      <c r="M29" s="47" t="s">
        <v>673</v>
      </c>
      <c r="N29" s="168">
        <v>43654</v>
      </c>
      <c r="O29" s="155"/>
      <c r="P29" s="168"/>
      <c r="Q29" s="35"/>
      <c r="R29" s="168"/>
      <c r="S29" s="34"/>
      <c r="T29" s="18"/>
      <c r="U29" s="8"/>
      <c r="V29" s="8"/>
      <c r="W29" s="8"/>
      <c r="X29" s="8"/>
      <c r="Y29" s="8"/>
      <c r="Z29" s="8"/>
      <c r="AA29" s="8"/>
    </row>
    <row r="30" spans="1:27" ht="12.75">
      <c r="A30" s="13">
        <v>28</v>
      </c>
      <c r="B30" s="36" t="s">
        <v>84</v>
      </c>
      <c r="C30" s="36" t="s">
        <v>43</v>
      </c>
      <c r="D30" s="18">
        <v>44257</v>
      </c>
      <c r="E30" s="130">
        <v>1450</v>
      </c>
      <c r="F30" s="47" t="s">
        <v>674</v>
      </c>
      <c r="G30" s="166" t="s">
        <v>675</v>
      </c>
      <c r="H30" s="33">
        <v>1214</v>
      </c>
      <c r="I30" s="167">
        <v>90.91</v>
      </c>
      <c r="J30" s="155" t="s">
        <v>98</v>
      </c>
      <c r="K30" s="33" t="s">
        <v>676</v>
      </c>
      <c r="L30" s="209" t="s">
        <v>677</v>
      </c>
      <c r="M30" s="47" t="s">
        <v>678</v>
      </c>
      <c r="N30" s="168">
        <v>39968</v>
      </c>
      <c r="O30" s="155"/>
      <c r="P30" s="168"/>
      <c r="Q30" s="35"/>
      <c r="R30" s="168"/>
      <c r="S30" s="34"/>
      <c r="T30" s="18"/>
      <c r="U30" s="8"/>
      <c r="V30" s="8"/>
      <c r="W30" s="8"/>
      <c r="X30" s="8"/>
      <c r="Y30" s="8"/>
      <c r="Z30" s="8"/>
      <c r="AA30" s="8"/>
    </row>
    <row r="31" spans="1:27" ht="12.75">
      <c r="A31" s="13">
        <v>29</v>
      </c>
      <c r="B31" s="36" t="s">
        <v>84</v>
      </c>
      <c r="C31" s="36" t="s">
        <v>43</v>
      </c>
      <c r="D31" s="18">
        <v>44263</v>
      </c>
      <c r="E31" s="130">
        <v>3903</v>
      </c>
      <c r="F31" s="47" t="s">
        <v>679</v>
      </c>
      <c r="G31" s="166" t="s">
        <v>148</v>
      </c>
      <c r="H31" s="130">
        <v>451</v>
      </c>
      <c r="I31" s="167">
        <v>6.45</v>
      </c>
      <c r="J31" s="155" t="s">
        <v>338</v>
      </c>
      <c r="K31" s="33" t="s">
        <v>680</v>
      </c>
      <c r="L31" s="194" t="s">
        <v>681</v>
      </c>
      <c r="M31" s="47" t="s">
        <v>682</v>
      </c>
      <c r="N31" s="89">
        <v>44166</v>
      </c>
      <c r="O31" s="18"/>
      <c r="P31" s="131"/>
      <c r="Q31" s="131"/>
      <c r="R31" s="131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>
        <v>30</v>
      </c>
      <c r="B32" s="36" t="s">
        <v>84</v>
      </c>
      <c r="C32" s="36" t="s">
        <v>43</v>
      </c>
      <c r="D32" s="18">
        <v>44263</v>
      </c>
      <c r="E32" s="130">
        <v>3903</v>
      </c>
      <c r="F32" s="47" t="s">
        <v>683</v>
      </c>
      <c r="G32" s="166" t="s">
        <v>148</v>
      </c>
      <c r="H32" s="130">
        <v>457</v>
      </c>
      <c r="I32" s="167">
        <v>0</v>
      </c>
      <c r="J32" s="155" t="s">
        <v>338</v>
      </c>
      <c r="K32" s="33" t="s">
        <v>680</v>
      </c>
      <c r="L32" s="194" t="s">
        <v>684</v>
      </c>
      <c r="M32" s="47" t="s">
        <v>685</v>
      </c>
      <c r="N32" s="168">
        <v>44166</v>
      </c>
      <c r="O32" s="155"/>
      <c r="P32" s="168"/>
      <c r="Q32" s="35"/>
      <c r="R32" s="16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>
        <v>31</v>
      </c>
      <c r="B33" s="36" t="s">
        <v>84</v>
      </c>
      <c r="C33" s="36" t="s">
        <v>43</v>
      </c>
      <c r="D33" s="18">
        <v>44265</v>
      </c>
      <c r="E33" s="130">
        <v>40</v>
      </c>
      <c r="F33" s="47" t="s">
        <v>686</v>
      </c>
      <c r="G33" s="166" t="s">
        <v>148</v>
      </c>
      <c r="H33" s="130">
        <v>3360</v>
      </c>
      <c r="I33" s="167">
        <v>21645.26</v>
      </c>
      <c r="J33" s="155" t="s">
        <v>98</v>
      </c>
      <c r="K33" s="33" t="s">
        <v>687</v>
      </c>
      <c r="L33" s="194" t="s">
        <v>688</v>
      </c>
      <c r="M33" s="47" t="s">
        <v>689</v>
      </c>
      <c r="N33" s="168">
        <v>42902</v>
      </c>
      <c r="O33" s="155"/>
      <c r="P33" s="168"/>
      <c r="Q33" s="35"/>
      <c r="R33" s="168"/>
      <c r="S33" s="34"/>
      <c r="T33" s="18"/>
      <c r="U33" s="8"/>
      <c r="V33" s="8"/>
      <c r="W33" s="8"/>
      <c r="X33" s="8"/>
      <c r="Y33" s="8"/>
      <c r="Z33" s="8"/>
      <c r="AA33" s="8"/>
    </row>
    <row r="34" spans="1:27" ht="12.75">
      <c r="A34" s="13">
        <v>32</v>
      </c>
      <c r="B34" s="36" t="s">
        <v>84</v>
      </c>
      <c r="C34" s="36" t="s">
        <v>43</v>
      </c>
      <c r="D34" s="18">
        <v>44267</v>
      </c>
      <c r="E34" s="130">
        <v>3920</v>
      </c>
      <c r="F34" s="47" t="s">
        <v>420</v>
      </c>
      <c r="G34" s="166" t="s">
        <v>690</v>
      </c>
      <c r="H34" s="33" t="s">
        <v>691</v>
      </c>
      <c r="I34" s="167">
        <v>3.67</v>
      </c>
      <c r="J34" s="155" t="s">
        <v>692</v>
      </c>
      <c r="K34" s="33" t="s">
        <v>693</v>
      </c>
      <c r="L34" s="194" t="s">
        <v>694</v>
      </c>
      <c r="M34" s="47" t="s">
        <v>695</v>
      </c>
      <c r="N34" s="168">
        <v>42893</v>
      </c>
      <c r="O34" s="155"/>
      <c r="P34" s="168"/>
      <c r="Q34" s="35"/>
      <c r="R34" s="16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>
        <v>33</v>
      </c>
      <c r="B35" s="36" t="s">
        <v>84</v>
      </c>
      <c r="C35" s="36" t="s">
        <v>43</v>
      </c>
      <c r="D35" s="18">
        <v>44273</v>
      </c>
      <c r="E35" s="130">
        <v>1205</v>
      </c>
      <c r="F35" s="47" t="s">
        <v>149</v>
      </c>
      <c r="G35" s="166" t="s">
        <v>143</v>
      </c>
      <c r="H35" s="130">
        <v>1574</v>
      </c>
      <c r="I35" s="167">
        <v>0</v>
      </c>
      <c r="J35" s="155" t="s">
        <v>338</v>
      </c>
      <c r="K35" s="33" t="s">
        <v>696</v>
      </c>
      <c r="L35" s="194" t="s">
        <v>697</v>
      </c>
      <c r="M35" s="47" t="s">
        <v>698</v>
      </c>
      <c r="N35" s="168">
        <v>43607</v>
      </c>
      <c r="O35" s="155"/>
      <c r="P35" s="168"/>
      <c r="Q35" s="35"/>
      <c r="R35" s="16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>
        <v>34</v>
      </c>
      <c r="B36" s="36" t="s">
        <v>84</v>
      </c>
      <c r="C36" s="36" t="s">
        <v>43</v>
      </c>
      <c r="D36" s="73">
        <v>44273</v>
      </c>
      <c r="E36" s="130">
        <v>1205</v>
      </c>
      <c r="F36" s="47" t="s">
        <v>699</v>
      </c>
      <c r="G36" s="166" t="s">
        <v>143</v>
      </c>
      <c r="H36" s="130">
        <v>1576</v>
      </c>
      <c r="I36" s="167">
        <v>0</v>
      </c>
      <c r="J36" s="155" t="s">
        <v>338</v>
      </c>
      <c r="K36" s="33" t="s">
        <v>696</v>
      </c>
      <c r="L36" s="194" t="s">
        <v>697</v>
      </c>
      <c r="M36" s="47" t="s">
        <v>700</v>
      </c>
      <c r="N36" s="168">
        <v>43637</v>
      </c>
      <c r="O36" s="155"/>
      <c r="P36" s="168"/>
      <c r="Q36" s="35"/>
      <c r="R36" s="16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>
        <v>35</v>
      </c>
      <c r="B37" s="36" t="s">
        <v>84</v>
      </c>
      <c r="C37" s="36" t="s">
        <v>43</v>
      </c>
      <c r="D37" s="18">
        <v>44277</v>
      </c>
      <c r="E37" s="130">
        <v>5823</v>
      </c>
      <c r="F37" s="47" t="s">
        <v>114</v>
      </c>
      <c r="G37" s="166" t="s">
        <v>222</v>
      </c>
      <c r="H37" s="130">
        <v>2173</v>
      </c>
      <c r="I37" s="167">
        <v>0</v>
      </c>
      <c r="J37" s="155" t="s">
        <v>138</v>
      </c>
      <c r="K37" s="33" t="s">
        <v>701</v>
      </c>
      <c r="L37" s="209" t="s">
        <v>702</v>
      </c>
      <c r="M37" s="47" t="s">
        <v>703</v>
      </c>
      <c r="N37" s="168">
        <v>44200</v>
      </c>
      <c r="O37" s="155"/>
      <c r="P37" s="168"/>
      <c r="Q37" s="35"/>
      <c r="R37" s="168"/>
      <c r="S37" s="34"/>
      <c r="T37" s="18"/>
      <c r="U37" s="8"/>
      <c r="V37" s="8"/>
      <c r="W37" s="8"/>
      <c r="X37" s="8"/>
      <c r="Y37" s="8"/>
      <c r="Z37" s="8"/>
      <c r="AA37" s="8"/>
    </row>
    <row r="38" spans="1:27" ht="12.75">
      <c r="A38" s="13">
        <v>36</v>
      </c>
      <c r="B38" s="36" t="s">
        <v>84</v>
      </c>
      <c r="C38" s="36" t="s">
        <v>43</v>
      </c>
      <c r="D38" s="18">
        <v>44279</v>
      </c>
      <c r="E38" s="130">
        <v>1568</v>
      </c>
      <c r="F38" s="47" t="s">
        <v>442</v>
      </c>
      <c r="G38" s="166" t="s">
        <v>152</v>
      </c>
      <c r="H38" s="130">
        <v>5276</v>
      </c>
      <c r="I38" s="167">
        <v>139.82</v>
      </c>
      <c r="J38" s="155" t="s">
        <v>98</v>
      </c>
      <c r="K38" s="33" t="s">
        <v>443</v>
      </c>
      <c r="L38" s="209" t="s">
        <v>704</v>
      </c>
      <c r="M38" s="47" t="s">
        <v>705</v>
      </c>
      <c r="N38" s="168">
        <v>43032</v>
      </c>
      <c r="O38" s="155"/>
      <c r="P38" s="168"/>
      <c r="Q38" s="35"/>
      <c r="R38" s="168"/>
      <c r="S38" s="34"/>
      <c r="T38" s="18"/>
      <c r="U38" s="8"/>
      <c r="V38" s="8"/>
      <c r="W38" s="8"/>
      <c r="X38" s="8"/>
      <c r="Y38" s="8"/>
      <c r="Z38" s="8"/>
      <c r="AA38" s="8"/>
    </row>
    <row r="39" spans="1:27" ht="12.75">
      <c r="A39" s="13">
        <v>37</v>
      </c>
      <c r="B39" s="36" t="s">
        <v>84</v>
      </c>
      <c r="C39" s="36" t="s">
        <v>43</v>
      </c>
      <c r="D39" s="18">
        <v>44285</v>
      </c>
      <c r="E39" s="130">
        <v>771</v>
      </c>
      <c r="F39" s="47" t="s">
        <v>706</v>
      </c>
      <c r="G39" s="166" t="s">
        <v>707</v>
      </c>
      <c r="H39" s="130">
        <v>5626</v>
      </c>
      <c r="I39" s="167">
        <v>7676.45</v>
      </c>
      <c r="J39" s="155" t="s">
        <v>98</v>
      </c>
      <c r="K39" s="33" t="s">
        <v>708</v>
      </c>
      <c r="L39" s="194" t="s">
        <v>709</v>
      </c>
      <c r="M39" s="47" t="s">
        <v>710</v>
      </c>
      <c r="N39" s="168">
        <v>42853</v>
      </c>
      <c r="O39" s="155"/>
      <c r="P39" s="168"/>
      <c r="Q39" s="35"/>
      <c r="R39" s="16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>
        <v>38</v>
      </c>
      <c r="B40" s="36" t="s">
        <v>84</v>
      </c>
      <c r="C40" s="36" t="s">
        <v>43</v>
      </c>
      <c r="D40" s="18">
        <v>44287</v>
      </c>
      <c r="E40" s="130">
        <v>1032</v>
      </c>
      <c r="F40" s="47" t="s">
        <v>154</v>
      </c>
      <c r="G40" s="166" t="s">
        <v>873</v>
      </c>
      <c r="H40" s="130">
        <v>2856</v>
      </c>
      <c r="I40" s="167">
        <v>0</v>
      </c>
      <c r="J40" s="155" t="s">
        <v>874</v>
      </c>
      <c r="K40" s="33" t="s">
        <v>875</v>
      </c>
      <c r="L40" s="194" t="s">
        <v>876</v>
      </c>
      <c r="M40" s="47" t="s">
        <v>877</v>
      </c>
      <c r="N40" s="168">
        <v>44113</v>
      </c>
      <c r="O40" s="155"/>
      <c r="P40" s="168"/>
      <c r="Q40" s="35"/>
      <c r="R40" s="168"/>
      <c r="S40" s="34"/>
      <c r="T40" s="18"/>
      <c r="U40" s="34"/>
      <c r="V40" s="18"/>
      <c r="W40" s="8"/>
      <c r="X40" s="8"/>
      <c r="Y40" s="8"/>
      <c r="Z40" s="8"/>
      <c r="AA40" s="8"/>
    </row>
    <row r="41" spans="1:27" ht="12.75">
      <c r="A41" s="13">
        <v>39</v>
      </c>
      <c r="B41" s="36" t="s">
        <v>84</v>
      </c>
      <c r="C41" s="36" t="s">
        <v>43</v>
      </c>
      <c r="D41" s="18">
        <v>44291</v>
      </c>
      <c r="E41" s="130">
        <v>6254</v>
      </c>
      <c r="F41" s="47" t="s">
        <v>114</v>
      </c>
      <c r="G41" s="166" t="s">
        <v>878</v>
      </c>
      <c r="H41" s="33">
        <v>4170</v>
      </c>
      <c r="I41" s="167">
        <v>24.59</v>
      </c>
      <c r="J41" s="155" t="s">
        <v>98</v>
      </c>
      <c r="K41" s="33" t="s">
        <v>879</v>
      </c>
      <c r="L41" s="209" t="s">
        <v>880</v>
      </c>
      <c r="M41" s="47" t="s">
        <v>881</v>
      </c>
      <c r="N41" s="168">
        <v>43201</v>
      </c>
      <c r="O41" s="155"/>
      <c r="P41" s="168"/>
      <c r="Q41" s="35"/>
      <c r="R41" s="168"/>
      <c r="S41" s="34"/>
      <c r="T41" s="18"/>
      <c r="U41" s="8"/>
      <c r="V41" s="8"/>
      <c r="W41" s="8"/>
      <c r="X41" s="8"/>
      <c r="Y41" s="8"/>
      <c r="Z41" s="8"/>
      <c r="AA41" s="8"/>
    </row>
    <row r="42" spans="1:27" ht="12.75">
      <c r="A42" s="13">
        <v>40</v>
      </c>
      <c r="B42" s="36" t="s">
        <v>84</v>
      </c>
      <c r="C42" s="36" t="s">
        <v>43</v>
      </c>
      <c r="D42" s="18">
        <v>44293</v>
      </c>
      <c r="E42" s="130">
        <v>5617</v>
      </c>
      <c r="F42" s="47" t="s">
        <v>882</v>
      </c>
      <c r="G42" s="166" t="s">
        <v>585</v>
      </c>
      <c r="H42" s="130">
        <v>590</v>
      </c>
      <c r="I42" s="167">
        <v>4784.05</v>
      </c>
      <c r="J42" s="155" t="s">
        <v>98</v>
      </c>
      <c r="K42" s="33" t="s">
        <v>883</v>
      </c>
      <c r="L42" s="194" t="s">
        <v>884</v>
      </c>
      <c r="M42" s="47" t="s">
        <v>885</v>
      </c>
      <c r="N42" s="168">
        <v>42704</v>
      </c>
      <c r="O42" s="155"/>
      <c r="P42" s="168"/>
      <c r="Q42" s="35"/>
      <c r="R42" s="16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>
        <v>41</v>
      </c>
      <c r="B43" s="36" t="s">
        <v>84</v>
      </c>
      <c r="C43" s="36" t="s">
        <v>43</v>
      </c>
      <c r="D43" s="18">
        <v>44293</v>
      </c>
      <c r="E43" s="130">
        <v>2756</v>
      </c>
      <c r="F43" s="47" t="s">
        <v>429</v>
      </c>
      <c r="G43" s="166" t="s">
        <v>736</v>
      </c>
      <c r="H43" s="33" t="s">
        <v>886</v>
      </c>
      <c r="I43" s="167">
        <v>0</v>
      </c>
      <c r="J43" s="155" t="s">
        <v>887</v>
      </c>
      <c r="K43" s="33" t="s">
        <v>888</v>
      </c>
      <c r="L43" s="209" t="s">
        <v>889</v>
      </c>
      <c r="M43" s="47" t="s">
        <v>890</v>
      </c>
      <c r="N43" s="168">
        <v>44172</v>
      </c>
      <c r="O43" s="155"/>
      <c r="P43" s="168"/>
      <c r="Q43" s="35"/>
      <c r="R43" s="16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>
        <v>42</v>
      </c>
      <c r="B44" s="36" t="s">
        <v>84</v>
      </c>
      <c r="C44" s="36" t="s">
        <v>43</v>
      </c>
      <c r="D44" s="18">
        <v>44293</v>
      </c>
      <c r="E44" s="130">
        <v>13</v>
      </c>
      <c r="F44" s="47" t="s">
        <v>891</v>
      </c>
      <c r="G44" s="166" t="s">
        <v>148</v>
      </c>
      <c r="H44" s="33">
        <v>1556</v>
      </c>
      <c r="I44" s="167">
        <v>0</v>
      </c>
      <c r="J44" s="155" t="s">
        <v>338</v>
      </c>
      <c r="K44" s="33" t="s">
        <v>892</v>
      </c>
      <c r="L44" s="194" t="s">
        <v>893</v>
      </c>
      <c r="M44" s="47" t="s">
        <v>894</v>
      </c>
      <c r="N44" s="168">
        <v>43578</v>
      </c>
      <c r="O44" s="155"/>
      <c r="P44" s="168"/>
      <c r="Q44" s="35"/>
      <c r="R44" s="16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>
        <v>43</v>
      </c>
      <c r="B45" s="36" t="s">
        <v>84</v>
      </c>
      <c r="C45" s="36" t="s">
        <v>43</v>
      </c>
      <c r="D45" s="18">
        <v>44293</v>
      </c>
      <c r="E45" s="130">
        <v>1231</v>
      </c>
      <c r="F45" s="47" t="s">
        <v>192</v>
      </c>
      <c r="G45" s="166" t="s">
        <v>895</v>
      </c>
      <c r="H45" s="33" t="s">
        <v>896</v>
      </c>
      <c r="I45" s="167">
        <v>42.74</v>
      </c>
      <c r="J45" s="155" t="s">
        <v>98</v>
      </c>
      <c r="K45" s="33" t="s">
        <v>897</v>
      </c>
      <c r="L45" s="209" t="s">
        <v>898</v>
      </c>
      <c r="M45" s="47" t="s">
        <v>899</v>
      </c>
      <c r="N45" s="168">
        <v>43224</v>
      </c>
      <c r="O45" s="155"/>
      <c r="P45" s="168"/>
      <c r="Q45" s="35"/>
      <c r="R45" s="16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>
        <v>44</v>
      </c>
      <c r="B46" s="36" t="s">
        <v>84</v>
      </c>
      <c r="C46" s="36" t="s">
        <v>43</v>
      </c>
      <c r="D46" s="18">
        <v>44298</v>
      </c>
      <c r="E46" s="130">
        <v>1229</v>
      </c>
      <c r="F46" s="47" t="s">
        <v>782</v>
      </c>
      <c r="G46" s="166" t="s">
        <v>119</v>
      </c>
      <c r="H46" s="33" t="s">
        <v>900</v>
      </c>
      <c r="I46" s="167">
        <v>0</v>
      </c>
      <c r="J46" s="155" t="s">
        <v>338</v>
      </c>
      <c r="K46" s="33" t="s">
        <v>783</v>
      </c>
      <c r="L46" s="194" t="s">
        <v>901</v>
      </c>
      <c r="M46" s="47" t="s">
        <v>902</v>
      </c>
      <c r="N46" s="168">
        <v>44291</v>
      </c>
      <c r="O46" s="155"/>
      <c r="P46" s="168"/>
      <c r="Q46" s="35"/>
      <c r="R46" s="168"/>
      <c r="S46" s="34"/>
      <c r="T46" s="18"/>
      <c r="U46" s="8"/>
      <c r="V46" s="8"/>
      <c r="W46" s="8"/>
      <c r="X46" s="8"/>
      <c r="Y46" s="8"/>
      <c r="Z46" s="8"/>
      <c r="AA46" s="8"/>
    </row>
    <row r="47" spans="1:27" ht="12.75">
      <c r="A47" s="13">
        <v>45</v>
      </c>
      <c r="B47" s="36" t="s">
        <v>84</v>
      </c>
      <c r="C47" s="36" t="s">
        <v>43</v>
      </c>
      <c r="D47" s="18">
        <v>44307</v>
      </c>
      <c r="E47" s="130">
        <v>849</v>
      </c>
      <c r="F47" s="47" t="s">
        <v>116</v>
      </c>
      <c r="G47" s="166" t="s">
        <v>191</v>
      </c>
      <c r="H47" s="130">
        <v>825</v>
      </c>
      <c r="I47" s="167">
        <v>95.46</v>
      </c>
      <c r="J47" s="155" t="s">
        <v>253</v>
      </c>
      <c r="K47" s="33" t="s">
        <v>254</v>
      </c>
      <c r="L47" s="209" t="s">
        <v>903</v>
      </c>
      <c r="M47" s="47" t="s">
        <v>712</v>
      </c>
      <c r="N47" s="168">
        <v>44208</v>
      </c>
      <c r="O47" s="155"/>
      <c r="P47" s="168"/>
      <c r="Q47" s="35"/>
      <c r="R47" s="16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>
        <v>46</v>
      </c>
      <c r="B48" s="36" t="s">
        <v>84</v>
      </c>
      <c r="C48" s="36" t="s">
        <v>43</v>
      </c>
      <c r="D48" s="18">
        <v>44315</v>
      </c>
      <c r="E48" s="130">
        <v>766</v>
      </c>
      <c r="F48" s="47" t="s">
        <v>904</v>
      </c>
      <c r="G48" s="166" t="s">
        <v>905</v>
      </c>
      <c r="H48" s="130">
        <v>617</v>
      </c>
      <c r="I48" s="167">
        <v>4409.66</v>
      </c>
      <c r="J48" s="155" t="s">
        <v>98</v>
      </c>
      <c r="K48" s="33" t="s">
        <v>906</v>
      </c>
      <c r="L48" s="194" t="s">
        <v>907</v>
      </c>
      <c r="M48" s="47" t="s">
        <v>908</v>
      </c>
      <c r="N48" s="168">
        <v>42635</v>
      </c>
      <c r="O48" s="155"/>
      <c r="P48" s="168"/>
      <c r="Q48" s="35"/>
      <c r="R48" s="16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>
        <v>47</v>
      </c>
      <c r="B49" s="36" t="s">
        <v>84</v>
      </c>
      <c r="C49" s="36" t="s">
        <v>43</v>
      </c>
      <c r="D49" s="18">
        <v>44319</v>
      </c>
      <c r="E49" s="130">
        <v>3943</v>
      </c>
      <c r="F49" s="47" t="s">
        <v>114</v>
      </c>
      <c r="G49" s="166" t="s">
        <v>148</v>
      </c>
      <c r="H49" s="33">
        <v>3675</v>
      </c>
      <c r="I49" s="167">
        <v>0</v>
      </c>
      <c r="J49" s="155" t="s">
        <v>338</v>
      </c>
      <c r="K49" s="33" t="s">
        <v>1140</v>
      </c>
      <c r="L49" s="194" t="s">
        <v>1141</v>
      </c>
      <c r="M49" s="47" t="s">
        <v>1142</v>
      </c>
      <c r="N49" s="168">
        <v>44155</v>
      </c>
      <c r="O49" s="155"/>
      <c r="P49" s="168"/>
      <c r="Q49" s="35"/>
      <c r="R49" s="16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>
        <v>48</v>
      </c>
      <c r="B50" s="36" t="s">
        <v>84</v>
      </c>
      <c r="C50" s="36" t="s">
        <v>43</v>
      </c>
      <c r="D50" s="18">
        <v>44319</v>
      </c>
      <c r="E50" s="130">
        <v>3950</v>
      </c>
      <c r="F50" s="47" t="s">
        <v>1143</v>
      </c>
      <c r="G50" s="166" t="s">
        <v>569</v>
      </c>
      <c r="H50" s="130">
        <v>120</v>
      </c>
      <c r="I50" s="167">
        <v>11562.17</v>
      </c>
      <c r="J50" s="155" t="s">
        <v>98</v>
      </c>
      <c r="K50" s="33" t="s">
        <v>1144</v>
      </c>
      <c r="L50" s="194" t="s">
        <v>1145</v>
      </c>
      <c r="M50" s="47" t="s">
        <v>1146</v>
      </c>
      <c r="N50" s="168">
        <v>42870</v>
      </c>
      <c r="O50" s="155"/>
      <c r="P50" s="168"/>
      <c r="Q50" s="35"/>
      <c r="R50" s="16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>
        <v>49</v>
      </c>
      <c r="B51" s="36" t="s">
        <v>84</v>
      </c>
      <c r="C51" s="36" t="s">
        <v>44</v>
      </c>
      <c r="D51" s="18">
        <v>44319</v>
      </c>
      <c r="E51" s="130">
        <v>53</v>
      </c>
      <c r="F51" s="47" t="s">
        <v>1147</v>
      </c>
      <c r="G51" s="166" t="s">
        <v>148</v>
      </c>
      <c r="H51" s="130">
        <v>4102</v>
      </c>
      <c r="I51" s="167">
        <v>26.04</v>
      </c>
      <c r="J51" s="155" t="s">
        <v>1148</v>
      </c>
      <c r="K51" s="33" t="s">
        <v>1149</v>
      </c>
      <c r="L51" s="194" t="s">
        <v>1150</v>
      </c>
      <c r="M51" s="47" t="s">
        <v>1151</v>
      </c>
      <c r="N51" s="168">
        <v>43041</v>
      </c>
      <c r="O51" s="155"/>
      <c r="P51" s="168"/>
      <c r="Q51" s="35"/>
      <c r="R51" s="168"/>
      <c r="S51" s="34"/>
      <c r="T51" s="18"/>
      <c r="U51" s="8"/>
      <c r="V51" s="8"/>
      <c r="W51" s="8"/>
      <c r="X51" s="8"/>
      <c r="Y51" s="8"/>
      <c r="Z51" s="8"/>
      <c r="AA51" s="8"/>
    </row>
    <row r="52" spans="1:27" ht="12.75">
      <c r="A52" s="13">
        <v>50</v>
      </c>
      <c r="B52" s="36" t="s">
        <v>84</v>
      </c>
      <c r="C52" s="36" t="s">
        <v>43</v>
      </c>
      <c r="D52" s="18">
        <v>44321</v>
      </c>
      <c r="E52" s="130">
        <v>2466</v>
      </c>
      <c r="F52" s="47" t="s">
        <v>141</v>
      </c>
      <c r="G52" s="166" t="s">
        <v>468</v>
      </c>
      <c r="H52" s="33">
        <v>1633</v>
      </c>
      <c r="I52" s="167">
        <v>13.63</v>
      </c>
      <c r="J52" s="155" t="s">
        <v>98</v>
      </c>
      <c r="K52" s="33" t="s">
        <v>1152</v>
      </c>
      <c r="L52" s="209" t="s">
        <v>1153</v>
      </c>
      <c r="M52" s="47" t="s">
        <v>1154</v>
      </c>
      <c r="N52" s="168">
        <v>28557</v>
      </c>
      <c r="O52" s="155"/>
      <c r="P52" s="168"/>
      <c r="Q52" s="35"/>
      <c r="R52" s="16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>
        <v>51</v>
      </c>
      <c r="B53" s="36" t="s">
        <v>84</v>
      </c>
      <c r="C53" s="36" t="s">
        <v>43</v>
      </c>
      <c r="D53" s="18">
        <v>44323</v>
      </c>
      <c r="E53" s="130">
        <v>960</v>
      </c>
      <c r="F53" s="47" t="s">
        <v>1155</v>
      </c>
      <c r="G53" s="166" t="s">
        <v>1156</v>
      </c>
      <c r="H53" s="130">
        <v>98</v>
      </c>
      <c r="I53" s="167">
        <v>0</v>
      </c>
      <c r="J53" s="155" t="s">
        <v>338</v>
      </c>
      <c r="K53" s="33" t="s">
        <v>1157</v>
      </c>
      <c r="L53" s="209" t="s">
        <v>1158</v>
      </c>
      <c r="M53" s="47" t="s">
        <v>1159</v>
      </c>
      <c r="N53" s="168">
        <v>44249</v>
      </c>
      <c r="O53" s="155"/>
      <c r="P53" s="168"/>
      <c r="Q53" s="35"/>
      <c r="R53" s="16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>
        <v>52</v>
      </c>
      <c r="B54" s="36" t="s">
        <v>84</v>
      </c>
      <c r="C54" s="36" t="s">
        <v>43</v>
      </c>
      <c r="D54" s="18">
        <v>44323</v>
      </c>
      <c r="E54" s="130">
        <v>3927</v>
      </c>
      <c r="F54" s="47" t="s">
        <v>1160</v>
      </c>
      <c r="G54" s="166" t="s">
        <v>148</v>
      </c>
      <c r="H54" s="33" t="s">
        <v>1161</v>
      </c>
      <c r="I54" s="167">
        <v>0</v>
      </c>
      <c r="J54" s="155" t="s">
        <v>1162</v>
      </c>
      <c r="K54" s="33" t="s">
        <v>1163</v>
      </c>
      <c r="L54" s="194" t="s">
        <v>1164</v>
      </c>
      <c r="M54" s="47" t="s">
        <v>1165</v>
      </c>
      <c r="N54" s="168">
        <v>43648</v>
      </c>
      <c r="O54" s="155"/>
      <c r="P54" s="168"/>
      <c r="Q54" s="35"/>
      <c r="R54" s="16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>
        <v>53</v>
      </c>
      <c r="B55" s="36" t="s">
        <v>84</v>
      </c>
      <c r="C55" s="36" t="s">
        <v>43</v>
      </c>
      <c r="D55" s="18">
        <v>44327</v>
      </c>
      <c r="E55" s="130">
        <v>64</v>
      </c>
      <c r="F55" s="47" t="s">
        <v>154</v>
      </c>
      <c r="G55" s="166" t="s">
        <v>148</v>
      </c>
      <c r="H55" s="130">
        <v>4994</v>
      </c>
      <c r="I55" s="167">
        <v>1357.2</v>
      </c>
      <c r="J55" s="155" t="s">
        <v>136</v>
      </c>
      <c r="K55" s="33" t="s">
        <v>1137</v>
      </c>
      <c r="L55" s="194" t="s">
        <v>1138</v>
      </c>
      <c r="M55" s="47" t="s">
        <v>1166</v>
      </c>
      <c r="N55" s="168">
        <v>42649</v>
      </c>
      <c r="O55" s="155"/>
      <c r="P55" s="168"/>
      <c r="Q55" s="35"/>
      <c r="R55" s="16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>
        <v>54</v>
      </c>
      <c r="B56" s="36" t="s">
        <v>84</v>
      </c>
      <c r="C56" s="36" t="s">
        <v>44</v>
      </c>
      <c r="D56" s="18">
        <v>44327</v>
      </c>
      <c r="E56" s="130">
        <v>3929</v>
      </c>
      <c r="F56" s="47" t="s">
        <v>454</v>
      </c>
      <c r="G56" s="166" t="s">
        <v>1167</v>
      </c>
      <c r="H56" s="130">
        <v>55</v>
      </c>
      <c r="I56" s="167">
        <v>12931.97</v>
      </c>
      <c r="J56" s="155" t="s">
        <v>136</v>
      </c>
      <c r="K56" s="33" t="s">
        <v>456</v>
      </c>
      <c r="L56" s="194" t="s">
        <v>1168</v>
      </c>
      <c r="M56" s="47" t="s">
        <v>899</v>
      </c>
      <c r="N56" s="168">
        <v>42871</v>
      </c>
      <c r="O56" s="155"/>
      <c r="P56" s="168"/>
      <c r="Q56" s="35"/>
      <c r="R56" s="16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>
        <v>55</v>
      </c>
      <c r="B57" s="36" t="s">
        <v>84</v>
      </c>
      <c r="C57" s="36" t="s">
        <v>43</v>
      </c>
      <c r="D57" s="18">
        <v>44329</v>
      </c>
      <c r="E57" s="130">
        <v>6239</v>
      </c>
      <c r="F57" s="47" t="s">
        <v>115</v>
      </c>
      <c r="G57" s="166" t="s">
        <v>164</v>
      </c>
      <c r="H57" s="33">
        <v>1498</v>
      </c>
      <c r="I57" s="167">
        <v>18066.43</v>
      </c>
      <c r="J57" s="155" t="s">
        <v>98</v>
      </c>
      <c r="K57" s="33" t="s">
        <v>1169</v>
      </c>
      <c r="L57" s="194" t="s">
        <v>1170</v>
      </c>
      <c r="M57" s="47" t="s">
        <v>1171</v>
      </c>
      <c r="N57" s="168">
        <v>43087</v>
      </c>
      <c r="O57" s="155"/>
      <c r="P57" s="168"/>
      <c r="Q57" s="35"/>
      <c r="R57" s="16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>
        <v>56</v>
      </c>
      <c r="B58" s="36" t="s">
        <v>84</v>
      </c>
      <c r="C58" s="36" t="s">
        <v>43</v>
      </c>
      <c r="D58" s="18">
        <v>44329</v>
      </c>
      <c r="E58" s="33">
        <v>5861</v>
      </c>
      <c r="F58" s="47" t="s">
        <v>116</v>
      </c>
      <c r="G58" s="166" t="s">
        <v>1172</v>
      </c>
      <c r="H58" s="130">
        <v>4585</v>
      </c>
      <c r="I58" s="167">
        <v>131.72</v>
      </c>
      <c r="J58" s="155" t="s">
        <v>98</v>
      </c>
      <c r="K58" s="33" t="s">
        <v>1173</v>
      </c>
      <c r="L58" s="209" t="s">
        <v>1174</v>
      </c>
      <c r="M58" s="47" t="s">
        <v>1175</v>
      </c>
      <c r="N58" s="168">
        <v>43882</v>
      </c>
      <c r="O58" s="155"/>
      <c r="P58" s="168"/>
      <c r="Q58" s="35"/>
      <c r="R58" s="16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>
        <v>57</v>
      </c>
      <c r="B59" s="36" t="s">
        <v>84</v>
      </c>
      <c r="C59" s="36" t="s">
        <v>43</v>
      </c>
      <c r="D59" s="18">
        <v>44335</v>
      </c>
      <c r="E59" s="130">
        <v>3932</v>
      </c>
      <c r="F59" s="47" t="s">
        <v>1176</v>
      </c>
      <c r="G59" s="166" t="s">
        <v>193</v>
      </c>
      <c r="H59" s="130">
        <v>2980</v>
      </c>
      <c r="I59" s="167">
        <v>7719.15</v>
      </c>
      <c r="J59" s="155" t="s">
        <v>136</v>
      </c>
      <c r="K59" s="33" t="s">
        <v>1177</v>
      </c>
      <c r="L59" s="194" t="s">
        <v>1178</v>
      </c>
      <c r="M59" s="47" t="s">
        <v>1179</v>
      </c>
      <c r="N59" s="168">
        <v>43167</v>
      </c>
      <c r="O59" s="155"/>
      <c r="P59" s="168"/>
      <c r="Q59" s="35"/>
      <c r="R59" s="168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>
        <v>58</v>
      </c>
      <c r="B60" s="36" t="s">
        <v>84</v>
      </c>
      <c r="C60" s="36" t="s">
        <v>43</v>
      </c>
      <c r="D60" s="18">
        <v>44335</v>
      </c>
      <c r="E60" s="130">
        <v>950</v>
      </c>
      <c r="F60" s="47" t="s">
        <v>159</v>
      </c>
      <c r="G60" s="166" t="s">
        <v>1180</v>
      </c>
      <c r="H60" s="130">
        <v>730</v>
      </c>
      <c r="I60" s="167" t="s">
        <v>1181</v>
      </c>
      <c r="J60" s="155" t="s">
        <v>98</v>
      </c>
      <c r="K60" s="33" t="s">
        <v>160</v>
      </c>
      <c r="L60" s="194" t="s">
        <v>1186</v>
      </c>
      <c r="M60" s="47" t="s">
        <v>475</v>
      </c>
      <c r="N60" s="168">
        <v>42461</v>
      </c>
      <c r="O60" s="155"/>
      <c r="P60" s="168"/>
      <c r="Q60" s="35"/>
      <c r="R60" s="16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>
        <v>59</v>
      </c>
      <c r="B61" s="36" t="s">
        <v>84</v>
      </c>
      <c r="C61" s="36" t="s">
        <v>43</v>
      </c>
      <c r="D61" s="18">
        <v>44341</v>
      </c>
      <c r="E61" s="130">
        <v>827</v>
      </c>
      <c r="F61" s="47" t="s">
        <v>1182</v>
      </c>
      <c r="G61" s="166" t="s">
        <v>168</v>
      </c>
      <c r="H61" s="33">
        <v>2420</v>
      </c>
      <c r="I61" s="167">
        <v>8967.07</v>
      </c>
      <c r="J61" s="155" t="s">
        <v>98</v>
      </c>
      <c r="K61" s="33" t="s">
        <v>1183</v>
      </c>
      <c r="L61" s="194" t="s">
        <v>1184</v>
      </c>
      <c r="M61" s="47" t="s">
        <v>1185</v>
      </c>
      <c r="N61" s="168">
        <v>43098</v>
      </c>
      <c r="O61" s="155"/>
      <c r="P61" s="168"/>
      <c r="Q61" s="35"/>
      <c r="R61" s="16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>
        <v>60</v>
      </c>
      <c r="B62" s="36" t="s">
        <v>84</v>
      </c>
      <c r="C62" s="36" t="s">
        <v>43</v>
      </c>
      <c r="D62" s="18">
        <v>44348</v>
      </c>
      <c r="E62" s="130">
        <v>1219</v>
      </c>
      <c r="F62" s="47" t="s">
        <v>154</v>
      </c>
      <c r="G62" s="166" t="s">
        <v>627</v>
      </c>
      <c r="H62" s="33" t="s">
        <v>1292</v>
      </c>
      <c r="I62" s="167">
        <v>0</v>
      </c>
      <c r="J62" s="155" t="s">
        <v>338</v>
      </c>
      <c r="K62" s="33" t="s">
        <v>1293</v>
      </c>
      <c r="L62" s="194" t="s">
        <v>1294</v>
      </c>
      <c r="M62" s="47" t="s">
        <v>1295</v>
      </c>
      <c r="N62" s="168">
        <v>43193</v>
      </c>
      <c r="O62" s="155"/>
      <c r="P62" s="168"/>
      <c r="Q62" s="35"/>
      <c r="R62" s="16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>
        <v>61</v>
      </c>
      <c r="B63" s="36" t="s">
        <v>84</v>
      </c>
      <c r="C63" s="36" t="s">
        <v>43</v>
      </c>
      <c r="D63" s="18">
        <v>44348</v>
      </c>
      <c r="E63" s="130">
        <v>2264</v>
      </c>
      <c r="F63" s="47" t="s">
        <v>1296</v>
      </c>
      <c r="G63" s="166" t="s">
        <v>1012</v>
      </c>
      <c r="H63" s="33" t="s">
        <v>1297</v>
      </c>
      <c r="I63" s="167">
        <v>16.65</v>
      </c>
      <c r="J63" s="155" t="s">
        <v>98</v>
      </c>
      <c r="K63" s="33" t="s">
        <v>1298</v>
      </c>
      <c r="L63" s="209" t="s">
        <v>1299</v>
      </c>
      <c r="M63" s="47" t="s">
        <v>1300</v>
      </c>
      <c r="N63" s="168">
        <v>43878</v>
      </c>
      <c r="O63" s="155"/>
      <c r="P63" s="168"/>
      <c r="Q63" s="35"/>
      <c r="R63" s="16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>
        <v>62</v>
      </c>
      <c r="B64" s="36" t="s">
        <v>84</v>
      </c>
      <c r="C64" s="36" t="s">
        <v>43</v>
      </c>
      <c r="D64" s="18">
        <v>44349</v>
      </c>
      <c r="E64" s="130">
        <v>837</v>
      </c>
      <c r="F64" s="47" t="s">
        <v>420</v>
      </c>
      <c r="G64" s="166" t="s">
        <v>617</v>
      </c>
      <c r="H64" s="130">
        <v>650</v>
      </c>
      <c r="I64" s="167">
        <v>0</v>
      </c>
      <c r="J64" s="155" t="s">
        <v>614</v>
      </c>
      <c r="K64" s="231" t="s">
        <v>615</v>
      </c>
      <c r="L64" s="194" t="s">
        <v>1301</v>
      </c>
      <c r="M64" s="47" t="s">
        <v>1302</v>
      </c>
      <c r="N64" s="168">
        <v>44272</v>
      </c>
      <c r="O64" s="155"/>
      <c r="P64" s="168"/>
      <c r="Q64" s="35"/>
      <c r="R64" s="168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>
        <v>63</v>
      </c>
      <c r="B65" s="36" t="s">
        <v>84</v>
      </c>
      <c r="C65" s="36" t="s">
        <v>43</v>
      </c>
      <c r="D65" s="18">
        <v>44349</v>
      </c>
      <c r="E65" s="130">
        <v>1552</v>
      </c>
      <c r="F65" s="47" t="s">
        <v>437</v>
      </c>
      <c r="G65" s="166" t="s">
        <v>152</v>
      </c>
      <c r="H65" s="33" t="s">
        <v>1303</v>
      </c>
      <c r="I65" s="167">
        <v>193.51</v>
      </c>
      <c r="J65" s="155" t="s">
        <v>136</v>
      </c>
      <c r="K65" s="33" t="s">
        <v>1305</v>
      </c>
      <c r="L65" s="209" t="s">
        <v>1304</v>
      </c>
      <c r="M65" s="47" t="s">
        <v>1306</v>
      </c>
      <c r="N65" s="168">
        <v>42088</v>
      </c>
      <c r="O65" s="155">
        <v>50775</v>
      </c>
      <c r="P65" s="168">
        <v>23407</v>
      </c>
      <c r="Q65" s="35"/>
      <c r="R65" s="16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>
        <v>64</v>
      </c>
      <c r="B66" s="36" t="s">
        <v>84</v>
      </c>
      <c r="C66" s="36" t="s">
        <v>43</v>
      </c>
      <c r="D66" s="18">
        <v>44351</v>
      </c>
      <c r="E66" s="130">
        <v>5</v>
      </c>
      <c r="F66" s="47" t="s">
        <v>788</v>
      </c>
      <c r="G66" s="166" t="s">
        <v>525</v>
      </c>
      <c r="H66" s="130">
        <v>1805</v>
      </c>
      <c r="I66" s="167">
        <v>0</v>
      </c>
      <c r="J66" s="155" t="s">
        <v>624</v>
      </c>
      <c r="K66" s="33" t="s">
        <v>789</v>
      </c>
      <c r="L66" s="209" t="s">
        <v>1307</v>
      </c>
      <c r="M66" s="47" t="s">
        <v>1308</v>
      </c>
      <c r="N66" s="168">
        <v>44292</v>
      </c>
      <c r="O66" s="155"/>
      <c r="P66" s="168"/>
      <c r="Q66" s="35"/>
      <c r="R66" s="16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>
        <v>65</v>
      </c>
      <c r="B67" s="36" t="s">
        <v>84</v>
      </c>
      <c r="C67" s="36" t="s">
        <v>43</v>
      </c>
      <c r="D67" s="18">
        <v>44351</v>
      </c>
      <c r="E67" s="130">
        <v>652</v>
      </c>
      <c r="F67" s="47" t="s">
        <v>861</v>
      </c>
      <c r="G67" s="166" t="s">
        <v>1021</v>
      </c>
      <c r="H67" s="33">
        <v>626</v>
      </c>
      <c r="I67" s="167">
        <v>59.39</v>
      </c>
      <c r="J67" s="155" t="s">
        <v>98</v>
      </c>
      <c r="K67" s="33" t="s">
        <v>1309</v>
      </c>
      <c r="L67" s="209" t="s">
        <v>1310</v>
      </c>
      <c r="M67" s="47" t="s">
        <v>1311</v>
      </c>
      <c r="N67" s="168">
        <v>43472</v>
      </c>
      <c r="O67" s="155"/>
      <c r="P67" s="168"/>
      <c r="Q67" s="35"/>
      <c r="R67" s="16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>
        <v>66</v>
      </c>
      <c r="B68" s="36" t="s">
        <v>84</v>
      </c>
      <c r="C68" s="36" t="s">
        <v>43</v>
      </c>
      <c r="D68" s="18">
        <v>44351</v>
      </c>
      <c r="E68" s="130">
        <v>6501</v>
      </c>
      <c r="F68" s="47" t="s">
        <v>661</v>
      </c>
      <c r="G68" s="166" t="s">
        <v>153</v>
      </c>
      <c r="H68" s="130">
        <v>901</v>
      </c>
      <c r="I68" s="167">
        <v>821.97</v>
      </c>
      <c r="J68" s="155" t="s">
        <v>1315</v>
      </c>
      <c r="K68" s="33" t="s">
        <v>1312</v>
      </c>
      <c r="L68" s="194" t="s">
        <v>945</v>
      </c>
      <c r="M68" s="47" t="s">
        <v>1313</v>
      </c>
      <c r="N68" s="168">
        <v>43893</v>
      </c>
      <c r="O68" s="155"/>
      <c r="P68" s="168"/>
      <c r="Q68" s="35"/>
      <c r="R68" s="16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>
        <v>67</v>
      </c>
      <c r="B69" s="36" t="s">
        <v>84</v>
      </c>
      <c r="C69" s="36" t="s">
        <v>43</v>
      </c>
      <c r="D69" s="18">
        <v>44355</v>
      </c>
      <c r="E69" s="130">
        <v>1205</v>
      </c>
      <c r="F69" s="47" t="s">
        <v>1314</v>
      </c>
      <c r="G69" s="166" t="s">
        <v>143</v>
      </c>
      <c r="H69" s="130">
        <v>1536</v>
      </c>
      <c r="I69" s="167">
        <v>33.92</v>
      </c>
      <c r="J69" s="155" t="s">
        <v>138</v>
      </c>
      <c r="K69" s="33" t="s">
        <v>281</v>
      </c>
      <c r="L69" s="194" t="s">
        <v>1316</v>
      </c>
      <c r="M69" s="47" t="s">
        <v>1317</v>
      </c>
      <c r="N69" s="168">
        <v>44210</v>
      </c>
      <c r="O69" s="155"/>
      <c r="P69" s="168"/>
      <c r="Q69" s="35"/>
      <c r="R69" s="16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>
        <v>68</v>
      </c>
      <c r="B70" s="36" t="s">
        <v>84</v>
      </c>
      <c r="C70" s="36" t="s">
        <v>44</v>
      </c>
      <c r="D70" s="18">
        <v>44357</v>
      </c>
      <c r="E70" s="130">
        <v>5469</v>
      </c>
      <c r="F70" s="47" t="s">
        <v>839</v>
      </c>
      <c r="G70" s="166" t="s">
        <v>473</v>
      </c>
      <c r="H70" s="130">
        <v>5440</v>
      </c>
      <c r="I70" s="167">
        <v>6581.2</v>
      </c>
      <c r="J70" s="155" t="s">
        <v>98</v>
      </c>
      <c r="K70" s="33" t="s">
        <v>1318</v>
      </c>
      <c r="L70" s="194" t="s">
        <v>1319</v>
      </c>
      <c r="M70" s="47" t="s">
        <v>1175</v>
      </c>
      <c r="N70" s="168">
        <v>43147</v>
      </c>
      <c r="O70" s="155"/>
      <c r="P70" s="168"/>
      <c r="Q70" s="35"/>
      <c r="R70" s="16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>
        <v>69</v>
      </c>
      <c r="B71" s="36" t="s">
        <v>84</v>
      </c>
      <c r="C71" s="36" t="s">
        <v>44</v>
      </c>
      <c r="D71" s="18">
        <v>44361</v>
      </c>
      <c r="E71" s="130">
        <v>236</v>
      </c>
      <c r="F71" s="47" t="s">
        <v>1320</v>
      </c>
      <c r="G71" s="166" t="s">
        <v>148</v>
      </c>
      <c r="H71" s="130">
        <v>2220</v>
      </c>
      <c r="I71" s="167">
        <v>21163.81</v>
      </c>
      <c r="J71" s="155" t="s">
        <v>136</v>
      </c>
      <c r="K71" s="33" t="s">
        <v>416</v>
      </c>
      <c r="L71" s="194" t="s">
        <v>1321</v>
      </c>
      <c r="M71" s="47" t="s">
        <v>1322</v>
      </c>
      <c r="N71" s="168">
        <v>43123</v>
      </c>
      <c r="O71" s="155"/>
      <c r="P71" s="168"/>
      <c r="Q71" s="35"/>
      <c r="R71" s="16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>
        <v>70</v>
      </c>
      <c r="B72" s="36" t="s">
        <v>84</v>
      </c>
      <c r="C72" s="36" t="s">
        <v>43</v>
      </c>
      <c r="D72" s="18">
        <v>44365</v>
      </c>
      <c r="E72" s="130">
        <v>61</v>
      </c>
      <c r="F72" s="47" t="s">
        <v>437</v>
      </c>
      <c r="G72" s="166" t="s">
        <v>157</v>
      </c>
      <c r="H72" s="130">
        <v>68</v>
      </c>
      <c r="I72" s="167">
        <v>0</v>
      </c>
      <c r="J72" s="155" t="s">
        <v>138</v>
      </c>
      <c r="K72" s="33" t="s">
        <v>1267</v>
      </c>
      <c r="L72" s="194" t="s">
        <v>1323</v>
      </c>
      <c r="M72" s="47" t="s">
        <v>1324</v>
      </c>
      <c r="N72" s="168">
        <v>44151</v>
      </c>
      <c r="O72" s="155"/>
      <c r="P72" s="168"/>
      <c r="Q72" s="35"/>
      <c r="R72" s="16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>
        <v>71</v>
      </c>
      <c r="B73" s="36" t="s">
        <v>84</v>
      </c>
      <c r="C73" s="36" t="s">
        <v>44</v>
      </c>
      <c r="D73" s="18">
        <v>44365</v>
      </c>
      <c r="E73" s="130">
        <v>43</v>
      </c>
      <c r="F73" s="47" t="s">
        <v>192</v>
      </c>
      <c r="G73" s="166" t="s">
        <v>148</v>
      </c>
      <c r="H73" s="130">
        <v>3694</v>
      </c>
      <c r="I73" s="167">
        <v>75.21</v>
      </c>
      <c r="J73" s="155" t="s">
        <v>624</v>
      </c>
      <c r="K73" s="33" t="s">
        <v>316</v>
      </c>
      <c r="L73" s="194" t="s">
        <v>1325</v>
      </c>
      <c r="M73" s="47" t="s">
        <v>507</v>
      </c>
      <c r="N73" s="168">
        <v>44225</v>
      </c>
      <c r="O73" s="155"/>
      <c r="P73" s="168"/>
      <c r="Q73" s="35"/>
      <c r="R73" s="16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>
        <v>72</v>
      </c>
      <c r="B74" s="36" t="s">
        <v>84</v>
      </c>
      <c r="C74" s="36" t="s">
        <v>43</v>
      </c>
      <c r="D74" s="18">
        <v>44369</v>
      </c>
      <c r="E74" s="130">
        <v>1037</v>
      </c>
      <c r="F74" s="47" t="s">
        <v>1326</v>
      </c>
      <c r="G74" s="166" t="s">
        <v>173</v>
      </c>
      <c r="H74" s="130">
        <v>3174</v>
      </c>
      <c r="I74" s="167">
        <v>13842.44</v>
      </c>
      <c r="J74" s="155" t="s">
        <v>98</v>
      </c>
      <c r="K74" s="33" t="s">
        <v>1327</v>
      </c>
      <c r="L74" s="194" t="s">
        <v>1328</v>
      </c>
      <c r="M74" s="47" t="s">
        <v>1329</v>
      </c>
      <c r="N74" s="168">
        <v>42977</v>
      </c>
      <c r="O74" s="155"/>
      <c r="P74" s="168"/>
      <c r="Q74" s="35"/>
      <c r="R74" s="16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>
        <v>74</v>
      </c>
      <c r="B75" s="36" t="s">
        <v>84</v>
      </c>
      <c r="C75" s="36" t="s">
        <v>43</v>
      </c>
      <c r="D75" s="18">
        <v>44377</v>
      </c>
      <c r="E75" s="130">
        <v>1449</v>
      </c>
      <c r="F75" s="47" t="s">
        <v>1330</v>
      </c>
      <c r="G75" s="166" t="s">
        <v>1108</v>
      </c>
      <c r="H75" s="33">
        <v>1271</v>
      </c>
      <c r="I75" s="167">
        <v>79.76</v>
      </c>
      <c r="J75" s="155" t="s">
        <v>138</v>
      </c>
      <c r="K75" s="33" t="s">
        <v>1331</v>
      </c>
      <c r="L75" s="209" t="s">
        <v>1332</v>
      </c>
      <c r="M75" s="47" t="s">
        <v>1306</v>
      </c>
      <c r="N75" s="168">
        <v>40728</v>
      </c>
      <c r="O75" s="155"/>
      <c r="P75" s="168"/>
      <c r="Q75" s="35"/>
      <c r="R75" s="16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>
        <v>75</v>
      </c>
      <c r="B76" s="36" t="s">
        <v>84</v>
      </c>
      <c r="C76" s="36" t="s">
        <v>43</v>
      </c>
      <c r="D76" s="18">
        <v>44377</v>
      </c>
      <c r="E76" s="130">
        <v>5409</v>
      </c>
      <c r="F76" s="47" t="s">
        <v>420</v>
      </c>
      <c r="G76" s="166" t="s">
        <v>151</v>
      </c>
      <c r="H76" s="130">
        <v>1025</v>
      </c>
      <c r="I76" s="167">
        <v>-35.17</v>
      </c>
      <c r="J76" s="155" t="s">
        <v>1333</v>
      </c>
      <c r="K76" s="33" t="s">
        <v>1070</v>
      </c>
      <c r="L76" s="194" t="s">
        <v>1334</v>
      </c>
      <c r="M76" s="47" t="s">
        <v>1335</v>
      </c>
      <c r="N76" s="168">
        <v>44053</v>
      </c>
      <c r="O76" s="155"/>
      <c r="P76" s="168"/>
      <c r="Q76" s="35"/>
      <c r="R76" s="16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>
        <v>77</v>
      </c>
      <c r="B77" s="36" t="s">
        <v>84</v>
      </c>
      <c r="C77" s="36" t="s">
        <v>44</v>
      </c>
      <c r="D77" s="18">
        <v>44383</v>
      </c>
      <c r="E77" s="130">
        <v>6535</v>
      </c>
      <c r="F77" s="47" t="s">
        <v>666</v>
      </c>
      <c r="G77" s="166" t="s">
        <v>1446</v>
      </c>
      <c r="H77" s="130">
        <v>1928</v>
      </c>
      <c r="I77" s="167">
        <v>6344.44</v>
      </c>
      <c r="J77" s="155" t="s">
        <v>98</v>
      </c>
      <c r="K77" s="33" t="s">
        <v>1447</v>
      </c>
      <c r="L77" s="194" t="s">
        <v>1448</v>
      </c>
      <c r="M77" s="47" t="s">
        <v>1449</v>
      </c>
      <c r="N77" s="168">
        <v>43404</v>
      </c>
      <c r="O77" s="155"/>
      <c r="P77" s="168"/>
      <c r="Q77" s="35"/>
      <c r="R77" s="16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>
        <v>78</v>
      </c>
      <c r="B78" s="36" t="s">
        <v>84</v>
      </c>
      <c r="C78" s="36" t="s">
        <v>43</v>
      </c>
      <c r="D78" s="18">
        <v>44389</v>
      </c>
      <c r="E78" s="130">
        <v>66</v>
      </c>
      <c r="F78" s="47" t="s">
        <v>429</v>
      </c>
      <c r="G78" s="166" t="s">
        <v>148</v>
      </c>
      <c r="H78" s="130">
        <v>5350</v>
      </c>
      <c r="I78" s="167">
        <v>17282.29</v>
      </c>
      <c r="J78" s="155" t="s">
        <v>136</v>
      </c>
      <c r="K78" s="33" t="s">
        <v>925</v>
      </c>
      <c r="L78" s="194" t="s">
        <v>926</v>
      </c>
      <c r="M78" s="47" t="s">
        <v>1450</v>
      </c>
      <c r="N78" s="168">
        <v>42865</v>
      </c>
      <c r="O78" s="155"/>
      <c r="P78" s="168"/>
      <c r="Q78" s="35"/>
      <c r="R78" s="16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>
        <v>79</v>
      </c>
      <c r="B79" s="36" t="s">
        <v>84</v>
      </c>
      <c r="C79" s="36" t="s">
        <v>44</v>
      </c>
      <c r="D79" s="18">
        <v>44391</v>
      </c>
      <c r="E79" s="130">
        <v>6613</v>
      </c>
      <c r="F79" s="47" t="s">
        <v>271</v>
      </c>
      <c r="G79" s="166" t="s">
        <v>275</v>
      </c>
      <c r="H79" s="33" t="s">
        <v>276</v>
      </c>
      <c r="I79" s="167">
        <v>18536.19</v>
      </c>
      <c r="J79" s="155" t="s">
        <v>98</v>
      </c>
      <c r="K79" s="33" t="s">
        <v>273</v>
      </c>
      <c r="L79" s="194" t="s">
        <v>1451</v>
      </c>
      <c r="M79" s="47" t="s">
        <v>1452</v>
      </c>
      <c r="N79" s="168">
        <v>43382</v>
      </c>
      <c r="O79" s="155"/>
      <c r="P79" s="168"/>
      <c r="Q79" s="35"/>
      <c r="R79" s="16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>
        <v>80</v>
      </c>
      <c r="B80" s="36" t="s">
        <v>84</v>
      </c>
      <c r="C80" s="36" t="s">
        <v>43</v>
      </c>
      <c r="D80" s="18">
        <v>44397</v>
      </c>
      <c r="E80" s="130">
        <v>6533</v>
      </c>
      <c r="F80" s="47" t="s">
        <v>985</v>
      </c>
      <c r="G80" s="166" t="s">
        <v>1453</v>
      </c>
      <c r="H80" s="130">
        <v>1870</v>
      </c>
      <c r="I80" s="167">
        <v>8472.19</v>
      </c>
      <c r="J80" s="155" t="s">
        <v>98</v>
      </c>
      <c r="K80" s="33" t="s">
        <v>987</v>
      </c>
      <c r="L80" s="194" t="s">
        <v>1454</v>
      </c>
      <c r="M80" s="47" t="s">
        <v>885</v>
      </c>
      <c r="N80" s="168">
        <v>43423</v>
      </c>
      <c r="O80" s="155"/>
      <c r="P80" s="168"/>
      <c r="Q80" s="35"/>
      <c r="R80" s="16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>
        <v>81</v>
      </c>
      <c r="B81" s="36" t="s">
        <v>84</v>
      </c>
      <c r="C81" s="36" t="s">
        <v>43</v>
      </c>
      <c r="D81" s="18">
        <v>44397</v>
      </c>
      <c r="E81" s="130">
        <v>2251</v>
      </c>
      <c r="F81" s="47" t="s">
        <v>1147</v>
      </c>
      <c r="G81" s="166" t="s">
        <v>432</v>
      </c>
      <c r="H81" s="130">
        <v>4204</v>
      </c>
      <c r="I81" s="167">
        <v>0</v>
      </c>
      <c r="J81" s="155" t="s">
        <v>1455</v>
      </c>
      <c r="K81" s="33" t="s">
        <v>1456</v>
      </c>
      <c r="L81" s="194" t="s">
        <v>1457</v>
      </c>
      <c r="M81" s="47" t="s">
        <v>1458</v>
      </c>
      <c r="N81" s="168">
        <v>44238</v>
      </c>
      <c r="O81" s="155"/>
      <c r="P81" s="168"/>
      <c r="Q81" s="35"/>
      <c r="R81" s="168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>
        <v>82</v>
      </c>
      <c r="B82" s="36" t="s">
        <v>84</v>
      </c>
      <c r="C82" s="36" t="s">
        <v>43</v>
      </c>
      <c r="D82" s="18">
        <v>44397</v>
      </c>
      <c r="E82" s="130">
        <v>1019</v>
      </c>
      <c r="F82" s="47" t="s">
        <v>137</v>
      </c>
      <c r="G82" s="166" t="s">
        <v>173</v>
      </c>
      <c r="H82" s="130">
        <v>2003</v>
      </c>
      <c r="I82" s="167">
        <v>86.44</v>
      </c>
      <c r="J82" s="155" t="s">
        <v>1459</v>
      </c>
      <c r="K82" s="33" t="s">
        <v>1460</v>
      </c>
      <c r="L82" s="209" t="s">
        <v>1461</v>
      </c>
      <c r="M82" s="47" t="s">
        <v>1322</v>
      </c>
      <c r="N82" s="168">
        <v>44208</v>
      </c>
      <c r="O82" s="155"/>
      <c r="P82" s="168"/>
      <c r="Q82" s="35"/>
      <c r="R82" s="16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>
        <v>83</v>
      </c>
      <c r="B83" s="36" t="s">
        <v>84</v>
      </c>
      <c r="C83" s="36" t="s">
        <v>43</v>
      </c>
      <c r="D83" s="18">
        <v>44397</v>
      </c>
      <c r="E83" s="130">
        <v>40</v>
      </c>
      <c r="F83" s="47" t="s">
        <v>1392</v>
      </c>
      <c r="G83" s="166" t="s">
        <v>148</v>
      </c>
      <c r="H83" s="33" t="s">
        <v>1462</v>
      </c>
      <c r="I83" s="167">
        <v>232</v>
      </c>
      <c r="J83" s="155" t="s">
        <v>1463</v>
      </c>
      <c r="K83" s="33" t="s">
        <v>1464</v>
      </c>
      <c r="L83" s="209" t="s">
        <v>1465</v>
      </c>
      <c r="M83" s="47" t="s">
        <v>1146</v>
      </c>
      <c r="N83" s="168">
        <v>44386</v>
      </c>
      <c r="O83" s="155"/>
      <c r="P83" s="168"/>
      <c r="Q83" s="35"/>
      <c r="R83" s="16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>
        <v>84</v>
      </c>
      <c r="B84" s="36" t="s">
        <v>84</v>
      </c>
      <c r="C84" s="36" t="s">
        <v>43</v>
      </c>
      <c r="D84" s="18">
        <v>44399</v>
      </c>
      <c r="E84" s="130">
        <v>3916</v>
      </c>
      <c r="F84" s="47" t="s">
        <v>1466</v>
      </c>
      <c r="G84" s="166" t="s">
        <v>148</v>
      </c>
      <c r="H84" s="130">
        <v>1801</v>
      </c>
      <c r="I84" s="167">
        <v>11.38</v>
      </c>
      <c r="J84" s="155" t="s">
        <v>1467</v>
      </c>
      <c r="K84" s="33" t="s">
        <v>1468</v>
      </c>
      <c r="L84" s="194" t="s">
        <v>1469</v>
      </c>
      <c r="M84" s="47" t="s">
        <v>1313</v>
      </c>
      <c r="N84" s="168">
        <v>44315</v>
      </c>
      <c r="O84" s="155"/>
      <c r="P84" s="168"/>
      <c r="Q84" s="35"/>
      <c r="R84" s="168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>
        <v>85</v>
      </c>
      <c r="B85" s="36" t="s">
        <v>84</v>
      </c>
      <c r="C85" s="36" t="s">
        <v>44</v>
      </c>
      <c r="D85" s="18">
        <v>44405</v>
      </c>
      <c r="E85" s="33">
        <v>3069</v>
      </c>
      <c r="F85" s="47" t="s">
        <v>1470</v>
      </c>
      <c r="G85" s="166" t="s">
        <v>736</v>
      </c>
      <c r="H85" s="130">
        <v>5354</v>
      </c>
      <c r="I85" s="167">
        <v>7952.31</v>
      </c>
      <c r="J85" s="155" t="s">
        <v>98</v>
      </c>
      <c r="K85" s="33" t="s">
        <v>1471</v>
      </c>
      <c r="L85" s="194" t="s">
        <v>1472</v>
      </c>
      <c r="M85" s="47" t="s">
        <v>1473</v>
      </c>
      <c r="N85" s="168">
        <v>43060</v>
      </c>
      <c r="O85" s="155"/>
      <c r="P85" s="168"/>
      <c r="Q85" s="35"/>
      <c r="R85" s="168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>
        <v>86</v>
      </c>
      <c r="B86" s="36" t="s">
        <v>84</v>
      </c>
      <c r="C86" s="36" t="s">
        <v>43</v>
      </c>
      <c r="D86" s="18">
        <v>44406</v>
      </c>
      <c r="E86" s="130">
        <v>255</v>
      </c>
      <c r="F86" s="47" t="s">
        <v>788</v>
      </c>
      <c r="G86" s="166" t="s">
        <v>1474</v>
      </c>
      <c r="H86" s="130">
        <v>4142</v>
      </c>
      <c r="I86" s="167">
        <v>134.34</v>
      </c>
      <c r="J86" s="155" t="s">
        <v>98</v>
      </c>
      <c r="K86" s="33" t="s">
        <v>1475</v>
      </c>
      <c r="L86" s="209" t="s">
        <v>1476</v>
      </c>
      <c r="M86" s="47" t="s">
        <v>1477</v>
      </c>
      <c r="N86" s="168">
        <v>44102</v>
      </c>
      <c r="O86" s="155"/>
      <c r="P86" s="168"/>
      <c r="Q86" s="35"/>
      <c r="R86" s="16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>
        <v>87</v>
      </c>
      <c r="B87" s="36" t="s">
        <v>84</v>
      </c>
      <c r="C87" s="36" t="s">
        <v>43</v>
      </c>
      <c r="D87" s="18">
        <v>44407</v>
      </c>
      <c r="E87" s="130">
        <v>256</v>
      </c>
      <c r="F87" s="47" t="s">
        <v>788</v>
      </c>
      <c r="G87" s="166" t="s">
        <v>1027</v>
      </c>
      <c r="H87" s="130">
        <v>361</v>
      </c>
      <c r="I87" s="167">
        <v>0</v>
      </c>
      <c r="J87" s="155" t="s">
        <v>331</v>
      </c>
      <c r="K87" s="33" t="s">
        <v>1025</v>
      </c>
      <c r="L87" s="209" t="s">
        <v>1478</v>
      </c>
      <c r="M87" s="47" t="s">
        <v>1479</v>
      </c>
      <c r="N87" s="168">
        <v>44326</v>
      </c>
      <c r="O87" s="155"/>
      <c r="P87" s="168"/>
      <c r="Q87" s="35"/>
      <c r="R87" s="16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>
        <v>88</v>
      </c>
      <c r="B88" s="36" t="s">
        <v>84</v>
      </c>
      <c r="C88" s="36" t="s">
        <v>43</v>
      </c>
      <c r="D88" s="18">
        <v>44410</v>
      </c>
      <c r="E88" s="130">
        <v>3932</v>
      </c>
      <c r="F88" s="47" t="s">
        <v>1591</v>
      </c>
      <c r="G88" s="166" t="s">
        <v>193</v>
      </c>
      <c r="H88" s="33">
        <v>2776</v>
      </c>
      <c r="I88" s="167">
        <v>15968.37</v>
      </c>
      <c r="J88" s="155" t="s">
        <v>98</v>
      </c>
      <c r="K88" s="33" t="s">
        <v>1592</v>
      </c>
      <c r="L88" s="194" t="s">
        <v>1593</v>
      </c>
      <c r="M88" s="47" t="s">
        <v>698</v>
      </c>
      <c r="N88" s="168">
        <v>43199</v>
      </c>
      <c r="O88" s="155"/>
      <c r="P88" s="168"/>
      <c r="Q88" s="35"/>
      <c r="R88" s="16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>
        <v>89</v>
      </c>
      <c r="B89" s="36" t="s">
        <v>84</v>
      </c>
      <c r="C89" s="36" t="s">
        <v>43</v>
      </c>
      <c r="D89" s="18">
        <v>44419</v>
      </c>
      <c r="E89" s="130">
        <v>17</v>
      </c>
      <c r="F89" s="47" t="s">
        <v>116</v>
      </c>
      <c r="G89" s="166" t="s">
        <v>627</v>
      </c>
      <c r="H89" s="33" t="s">
        <v>1388</v>
      </c>
      <c r="I89" s="167">
        <v>0</v>
      </c>
      <c r="J89" s="155" t="s">
        <v>914</v>
      </c>
      <c r="K89" s="33" t="s">
        <v>1594</v>
      </c>
      <c r="L89" s="194" t="s">
        <v>1350</v>
      </c>
      <c r="M89" s="47" t="s">
        <v>1595</v>
      </c>
      <c r="N89" s="168">
        <v>44384</v>
      </c>
      <c r="O89" s="155"/>
      <c r="P89" s="168"/>
      <c r="Q89" s="35"/>
      <c r="R89" s="16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>
        <v>90</v>
      </c>
      <c r="B90" s="36" t="s">
        <v>84</v>
      </c>
      <c r="C90" s="36" t="s">
        <v>43</v>
      </c>
      <c r="D90" s="18">
        <v>44420</v>
      </c>
      <c r="E90" s="130">
        <v>6215</v>
      </c>
      <c r="F90" s="47" t="s">
        <v>141</v>
      </c>
      <c r="G90" s="166" t="s">
        <v>241</v>
      </c>
      <c r="H90" s="130">
        <v>1400</v>
      </c>
      <c r="I90" s="167">
        <v>31.08</v>
      </c>
      <c r="J90" s="155" t="s">
        <v>1596</v>
      </c>
      <c r="K90" s="33" t="s">
        <v>1597</v>
      </c>
      <c r="L90" s="194" t="s">
        <v>1598</v>
      </c>
      <c r="M90" s="47" t="s">
        <v>1599</v>
      </c>
      <c r="N90" s="168">
        <v>44202</v>
      </c>
      <c r="O90" s="155"/>
      <c r="P90" s="168"/>
      <c r="Q90" s="35"/>
      <c r="R90" s="16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>
        <v>91</v>
      </c>
      <c r="B91" s="36" t="s">
        <v>84</v>
      </c>
      <c r="C91" s="36" t="s">
        <v>43</v>
      </c>
      <c r="D91" s="18">
        <v>44420</v>
      </c>
      <c r="E91" s="130">
        <v>6403</v>
      </c>
      <c r="F91" s="47" t="s">
        <v>170</v>
      </c>
      <c r="G91" s="166" t="s">
        <v>1600</v>
      </c>
      <c r="H91" s="33">
        <v>1744</v>
      </c>
      <c r="I91" s="167">
        <v>1059.56</v>
      </c>
      <c r="J91" s="155" t="s">
        <v>914</v>
      </c>
      <c r="K91" s="33" t="s">
        <v>1601</v>
      </c>
      <c r="L91" s="209" t="s">
        <v>1602</v>
      </c>
      <c r="M91" s="47" t="s">
        <v>1603</v>
      </c>
      <c r="N91" s="168">
        <v>43811</v>
      </c>
      <c r="O91" s="155"/>
      <c r="P91" s="206"/>
      <c r="Q91" s="35"/>
      <c r="R91" s="206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>
        <v>92</v>
      </c>
      <c r="B92" s="36" t="s">
        <v>84</v>
      </c>
      <c r="C92" s="36" t="s">
        <v>44</v>
      </c>
      <c r="D92" s="18">
        <v>44424</v>
      </c>
      <c r="E92" s="130">
        <v>6139</v>
      </c>
      <c r="F92" s="47" t="s">
        <v>1122</v>
      </c>
      <c r="G92" s="166" t="s">
        <v>164</v>
      </c>
      <c r="H92" s="33" t="s">
        <v>1126</v>
      </c>
      <c r="I92" s="167">
        <v>0</v>
      </c>
      <c r="J92" s="155" t="s">
        <v>914</v>
      </c>
      <c r="K92" s="33" t="s">
        <v>1123</v>
      </c>
      <c r="L92" s="194" t="s">
        <v>1604</v>
      </c>
      <c r="M92" s="47" t="s">
        <v>1433</v>
      </c>
      <c r="N92" s="168">
        <v>44347</v>
      </c>
      <c r="O92" s="155"/>
      <c r="P92" s="206"/>
      <c r="Q92" s="35"/>
      <c r="R92" s="206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>
        <v>93</v>
      </c>
      <c r="B93" s="36" t="s">
        <v>84</v>
      </c>
      <c r="C93" s="36" t="s">
        <v>43</v>
      </c>
      <c r="D93" s="18">
        <v>44427</v>
      </c>
      <c r="E93" s="130">
        <v>3954</v>
      </c>
      <c r="F93" s="47" t="s">
        <v>170</v>
      </c>
      <c r="G93" s="166" t="s">
        <v>148</v>
      </c>
      <c r="H93" s="33" t="s">
        <v>1190</v>
      </c>
      <c r="I93" s="167">
        <v>0</v>
      </c>
      <c r="J93" s="155" t="s">
        <v>1605</v>
      </c>
      <c r="K93" s="33" t="s">
        <v>1188</v>
      </c>
      <c r="L93" s="209" t="s">
        <v>1606</v>
      </c>
      <c r="M93" s="47" t="s">
        <v>1607</v>
      </c>
      <c r="N93" s="168">
        <v>44348</v>
      </c>
      <c r="O93" s="155"/>
      <c r="P93" s="207"/>
      <c r="Q93" s="35"/>
      <c r="R93" s="207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>
        <v>94</v>
      </c>
      <c r="B94" s="36" t="s">
        <v>84</v>
      </c>
      <c r="C94" s="36" t="s">
        <v>43</v>
      </c>
      <c r="D94" s="18">
        <v>44431</v>
      </c>
      <c r="E94" s="130">
        <v>358</v>
      </c>
      <c r="F94" s="47" t="s">
        <v>1608</v>
      </c>
      <c r="G94" s="166" t="s">
        <v>172</v>
      </c>
      <c r="H94" s="33">
        <v>4502</v>
      </c>
      <c r="I94" s="167">
        <v>8655.55</v>
      </c>
      <c r="J94" s="155" t="s">
        <v>136</v>
      </c>
      <c r="K94" s="33" t="s">
        <v>998</v>
      </c>
      <c r="L94" s="194" t="s">
        <v>1609</v>
      </c>
      <c r="M94" s="47" t="s">
        <v>1610</v>
      </c>
      <c r="N94" s="168">
        <v>42893</v>
      </c>
      <c r="O94" s="155"/>
      <c r="P94" s="168"/>
      <c r="Q94" s="35"/>
      <c r="R94" s="16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>
        <v>95</v>
      </c>
      <c r="B95" s="36" t="s">
        <v>84</v>
      </c>
      <c r="C95" s="36" t="s">
        <v>43</v>
      </c>
      <c r="D95" s="18">
        <v>44431</v>
      </c>
      <c r="E95" s="130">
        <v>538</v>
      </c>
      <c r="F95" s="47" t="s">
        <v>919</v>
      </c>
      <c r="G95" s="166" t="s">
        <v>617</v>
      </c>
      <c r="H95" s="33">
        <v>451</v>
      </c>
      <c r="I95" s="167">
        <v>9061.54</v>
      </c>
      <c r="J95" s="155" t="s">
        <v>98</v>
      </c>
      <c r="K95" s="33" t="s">
        <v>920</v>
      </c>
      <c r="L95" s="194" t="s">
        <v>921</v>
      </c>
      <c r="M95" s="47" t="s">
        <v>1611</v>
      </c>
      <c r="N95" s="168">
        <v>43440</v>
      </c>
      <c r="O95" s="155"/>
      <c r="P95" s="168"/>
      <c r="Q95" s="35"/>
      <c r="R95" s="16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>
        <v>96</v>
      </c>
      <c r="B96" s="36" t="s">
        <v>84</v>
      </c>
      <c r="C96" s="36" t="s">
        <v>43</v>
      </c>
      <c r="D96" s="18">
        <v>44438</v>
      </c>
      <c r="E96" s="130">
        <v>29</v>
      </c>
      <c r="F96" s="47" t="s">
        <v>793</v>
      </c>
      <c r="G96" s="166" t="s">
        <v>119</v>
      </c>
      <c r="H96" s="130">
        <v>3362</v>
      </c>
      <c r="I96" s="167">
        <v>0</v>
      </c>
      <c r="J96" s="155" t="s">
        <v>1612</v>
      </c>
      <c r="K96" s="33" t="s">
        <v>1613</v>
      </c>
      <c r="L96" s="194" t="s">
        <v>1614</v>
      </c>
      <c r="M96" s="47" t="s">
        <v>1615</v>
      </c>
      <c r="N96" s="168">
        <v>44292</v>
      </c>
      <c r="O96" s="155"/>
      <c r="P96" s="168"/>
      <c r="Q96" s="35"/>
      <c r="R96" s="16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>
      <c r="A97" s="13">
        <v>97</v>
      </c>
      <c r="B97" s="36" t="s">
        <v>84</v>
      </c>
      <c r="C97" s="36" t="s">
        <v>43</v>
      </c>
      <c r="D97" s="18">
        <v>44438</v>
      </c>
      <c r="E97" s="130">
        <v>1206</v>
      </c>
      <c r="F97" s="47" t="s">
        <v>864</v>
      </c>
      <c r="G97" s="166" t="s">
        <v>1616</v>
      </c>
      <c r="H97" s="130">
        <v>475</v>
      </c>
      <c r="I97" s="167">
        <v>0</v>
      </c>
      <c r="J97" s="155" t="s">
        <v>914</v>
      </c>
      <c r="K97" s="33" t="s">
        <v>1617</v>
      </c>
      <c r="L97" s="194" t="s">
        <v>1618</v>
      </c>
      <c r="M97" s="47" t="s">
        <v>1324</v>
      </c>
      <c r="N97" s="168">
        <v>43651</v>
      </c>
      <c r="O97" s="155"/>
      <c r="P97" s="168"/>
      <c r="Q97" s="35"/>
      <c r="R97" s="16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>
      <c r="A98" s="13"/>
      <c r="B98" s="36"/>
      <c r="C98" s="36"/>
      <c r="D98" s="18"/>
      <c r="E98" s="130"/>
      <c r="F98" s="47"/>
      <c r="G98" s="166"/>
      <c r="H98" s="130"/>
      <c r="I98" s="167"/>
      <c r="J98" s="155"/>
      <c r="K98" s="33"/>
      <c r="L98" s="194"/>
      <c r="M98" s="47"/>
      <c r="N98" s="168"/>
      <c r="O98" s="155"/>
      <c r="P98" s="168"/>
      <c r="Q98" s="35"/>
      <c r="R98" s="168"/>
      <c r="S98" s="34"/>
      <c r="T98" s="73"/>
      <c r="U98" s="34"/>
      <c r="V98" s="18"/>
      <c r="W98" s="8"/>
      <c r="X98" s="8"/>
      <c r="Y98" s="8"/>
      <c r="Z98" s="8"/>
      <c r="AA98" s="8"/>
    </row>
    <row r="99" spans="1:27" ht="12.75">
      <c r="A99" s="13"/>
      <c r="B99" s="36"/>
      <c r="C99" s="36"/>
      <c r="D99" s="18"/>
      <c r="E99" s="130"/>
      <c r="F99" s="47"/>
      <c r="G99" s="166"/>
      <c r="H99" s="130"/>
      <c r="I99" s="167"/>
      <c r="J99" s="155"/>
      <c r="K99" s="33"/>
      <c r="L99" s="194"/>
      <c r="M99" s="47"/>
      <c r="N99" s="168"/>
      <c r="O99" s="155"/>
      <c r="P99" s="168"/>
      <c r="Q99" s="35"/>
      <c r="R99" s="16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>
      <c r="A100" s="13"/>
      <c r="B100" s="36"/>
      <c r="C100" s="36"/>
      <c r="D100" s="18"/>
      <c r="E100" s="130"/>
      <c r="F100" s="47"/>
      <c r="G100" s="166"/>
      <c r="H100" s="33"/>
      <c r="I100" s="167"/>
      <c r="J100" s="155"/>
      <c r="K100" s="33"/>
      <c r="L100" s="194"/>
      <c r="M100" s="47"/>
      <c r="N100" s="168"/>
      <c r="O100" s="155"/>
      <c r="P100" s="168"/>
      <c r="Q100" s="35"/>
      <c r="R100" s="16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>
      <c r="A101" s="13"/>
      <c r="B101" s="36"/>
      <c r="C101" s="36"/>
      <c r="D101" s="18"/>
      <c r="E101" s="130"/>
      <c r="F101" s="47"/>
      <c r="G101" s="166"/>
      <c r="H101" s="130"/>
      <c r="I101" s="167"/>
      <c r="J101" s="155"/>
      <c r="K101" s="33"/>
      <c r="L101" s="194"/>
      <c r="M101" s="47"/>
      <c r="N101" s="168"/>
      <c r="O101" s="155"/>
      <c r="P101" s="168"/>
      <c r="Q101" s="35"/>
      <c r="R101" s="16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>
      <c r="A102" s="13"/>
      <c r="B102" s="36"/>
      <c r="C102" s="36"/>
      <c r="D102" s="18"/>
      <c r="E102" s="130"/>
      <c r="F102" s="47"/>
      <c r="G102" s="166"/>
      <c r="H102" s="130"/>
      <c r="I102" s="167"/>
      <c r="J102" s="155"/>
      <c r="K102" s="33"/>
      <c r="L102" s="194"/>
      <c r="M102" s="47"/>
      <c r="N102" s="168"/>
      <c r="O102" s="155"/>
      <c r="P102" s="168"/>
      <c r="Q102" s="35"/>
      <c r="R102" s="16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>
      <c r="A103" s="13"/>
      <c r="B103" s="36"/>
      <c r="C103" s="36"/>
      <c r="D103" s="18"/>
      <c r="E103" s="130"/>
      <c r="F103" s="47"/>
      <c r="G103" s="166"/>
      <c r="H103" s="130"/>
      <c r="I103" s="167"/>
      <c r="J103" s="155"/>
      <c r="K103" s="33"/>
      <c r="L103" s="194"/>
      <c r="M103" s="47"/>
      <c r="N103" s="168"/>
      <c r="O103" s="155"/>
      <c r="P103" s="168"/>
      <c r="Q103" s="35"/>
      <c r="R103" s="16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>
      <c r="A104" s="13"/>
      <c r="B104" s="36"/>
      <c r="C104" s="36"/>
      <c r="D104" s="18"/>
      <c r="E104" s="130"/>
      <c r="F104" s="47"/>
      <c r="G104" s="166"/>
      <c r="H104" s="130"/>
      <c r="I104" s="167"/>
      <c r="J104" s="155"/>
      <c r="K104" s="33"/>
      <c r="L104" s="194"/>
      <c r="M104" s="47"/>
      <c r="N104" s="168"/>
      <c r="O104" s="155"/>
      <c r="P104" s="168"/>
      <c r="Q104" s="35"/>
      <c r="R104" s="16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>
      <c r="A105" s="13"/>
      <c r="B105" s="36"/>
      <c r="C105" s="36"/>
      <c r="D105" s="18"/>
      <c r="E105" s="130"/>
      <c r="F105" s="47"/>
      <c r="G105" s="166"/>
      <c r="H105" s="130"/>
      <c r="I105" s="167"/>
      <c r="J105" s="155"/>
      <c r="K105" s="33"/>
      <c r="L105" s="194"/>
      <c r="M105" s="47"/>
      <c r="N105" s="168"/>
      <c r="O105" s="155"/>
      <c r="P105" s="168"/>
      <c r="Q105" s="35"/>
      <c r="R105" s="16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>
      <c r="A106" s="13"/>
      <c r="B106" s="36"/>
      <c r="C106" s="36"/>
      <c r="D106" s="18"/>
      <c r="E106" s="130"/>
      <c r="F106" s="47"/>
      <c r="G106" s="166"/>
      <c r="H106" s="130"/>
      <c r="I106" s="167"/>
      <c r="J106" s="155"/>
      <c r="K106" s="33"/>
      <c r="L106" s="194"/>
      <c r="M106" s="47"/>
      <c r="N106" s="168"/>
      <c r="O106" s="155"/>
      <c r="P106" s="168"/>
      <c r="Q106" s="35"/>
      <c r="R106" s="16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>
      <c r="A107" s="13"/>
      <c r="B107" s="36"/>
      <c r="C107" s="36"/>
      <c r="D107" s="18"/>
      <c r="E107" s="130"/>
      <c r="F107" s="47"/>
      <c r="G107" s="166"/>
      <c r="H107" s="33"/>
      <c r="I107" s="167"/>
      <c r="J107" s="155"/>
      <c r="K107" s="33"/>
      <c r="L107" s="194"/>
      <c r="M107" s="47"/>
      <c r="N107" s="168"/>
      <c r="O107" s="155"/>
      <c r="P107" s="168"/>
      <c r="Q107" s="35"/>
      <c r="R107" s="16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>
      <c r="A108" s="13"/>
      <c r="B108" s="36"/>
      <c r="C108" s="36"/>
      <c r="D108" s="18"/>
      <c r="E108" s="130"/>
      <c r="F108" s="47"/>
      <c r="G108" s="166"/>
      <c r="H108" s="130"/>
      <c r="I108" s="167"/>
      <c r="J108" s="155"/>
      <c r="K108" s="33"/>
      <c r="L108" s="194"/>
      <c r="M108" s="47"/>
      <c r="N108" s="168"/>
      <c r="O108" s="155"/>
      <c r="P108" s="168"/>
      <c r="Q108" s="35"/>
      <c r="R108" s="16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>
      <c r="A109" s="13"/>
      <c r="B109" s="36"/>
      <c r="C109" s="36"/>
      <c r="D109" s="18"/>
      <c r="E109" s="130"/>
      <c r="F109" s="47"/>
      <c r="G109" s="166"/>
      <c r="H109" s="33"/>
      <c r="I109" s="167"/>
      <c r="J109" s="155"/>
      <c r="K109" s="33"/>
      <c r="L109" s="194"/>
      <c r="M109" s="47"/>
      <c r="N109" s="168"/>
      <c r="O109" s="155"/>
      <c r="P109" s="168"/>
      <c r="Q109" s="35"/>
      <c r="R109" s="16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>
      <c r="A110" s="13"/>
      <c r="B110" s="36"/>
      <c r="C110" s="36"/>
      <c r="D110" s="18"/>
      <c r="E110" s="130"/>
      <c r="F110" s="47"/>
      <c r="G110" s="166"/>
      <c r="H110" s="130"/>
      <c r="I110" s="167"/>
      <c r="J110" s="155"/>
      <c r="K110" s="33"/>
      <c r="L110" s="194"/>
      <c r="M110" s="47"/>
      <c r="N110" s="168"/>
      <c r="O110" s="155"/>
      <c r="P110" s="168"/>
      <c r="Q110" s="35"/>
      <c r="R110" s="16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>
      <c r="A111" s="13"/>
      <c r="B111" s="36"/>
      <c r="C111" s="36"/>
      <c r="D111" s="18"/>
      <c r="E111" s="130"/>
      <c r="F111" s="47"/>
      <c r="G111" s="166"/>
      <c r="H111" s="130"/>
      <c r="I111" s="167"/>
      <c r="J111" s="155"/>
      <c r="K111" s="33"/>
      <c r="L111" s="194"/>
      <c r="M111" s="47"/>
      <c r="N111" s="168"/>
      <c r="O111" s="155"/>
      <c r="P111" s="168"/>
      <c r="Q111" s="35"/>
      <c r="R111" s="16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>
      <c r="A112" s="13"/>
      <c r="B112" s="36"/>
      <c r="C112" s="36"/>
      <c r="D112" s="18"/>
      <c r="E112" s="130"/>
      <c r="F112" s="47"/>
      <c r="G112" s="166"/>
      <c r="H112" s="130"/>
      <c r="I112" s="167"/>
      <c r="J112" s="155"/>
      <c r="K112" s="33"/>
      <c r="L112" s="194"/>
      <c r="M112" s="47"/>
      <c r="N112" s="168"/>
      <c r="O112" s="155"/>
      <c r="P112" s="168"/>
      <c r="Q112" s="35"/>
      <c r="R112" s="16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>
      <c r="A113" s="13"/>
      <c r="B113" s="36"/>
      <c r="C113" s="36"/>
      <c r="D113" s="18"/>
      <c r="E113" s="130"/>
      <c r="F113" s="47"/>
      <c r="G113" s="166"/>
      <c r="H113" s="130"/>
      <c r="I113" s="167"/>
      <c r="J113" s="155"/>
      <c r="K113" s="33"/>
      <c r="L113" s="194"/>
      <c r="M113" s="47"/>
      <c r="N113" s="168"/>
      <c r="O113" s="155"/>
      <c r="P113" s="168"/>
      <c r="Q113" s="35"/>
      <c r="R113" s="16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>
      <c r="A114" s="13"/>
      <c r="B114" s="36"/>
      <c r="C114" s="36"/>
      <c r="D114" s="18"/>
      <c r="E114" s="130"/>
      <c r="F114" s="47"/>
      <c r="G114" s="166"/>
      <c r="H114" s="33"/>
      <c r="I114" s="167"/>
      <c r="J114" s="155"/>
      <c r="K114" s="33"/>
      <c r="L114" s="194"/>
      <c r="M114" s="47"/>
      <c r="N114" s="168"/>
      <c r="O114" s="155"/>
      <c r="P114" s="168"/>
      <c r="Q114" s="35"/>
      <c r="R114" s="16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>
      <c r="A115" s="13"/>
      <c r="B115" s="36"/>
      <c r="C115" s="36"/>
      <c r="D115" s="18"/>
      <c r="E115" s="130"/>
      <c r="F115" s="47"/>
      <c r="G115" s="166"/>
      <c r="H115" s="33"/>
      <c r="I115" s="167"/>
      <c r="J115" s="155"/>
      <c r="K115" s="33"/>
      <c r="L115" s="194"/>
      <c r="M115" s="47"/>
      <c r="N115" s="168"/>
      <c r="O115" s="155"/>
      <c r="P115" s="168"/>
      <c r="Q115" s="35"/>
      <c r="R115" s="168"/>
      <c r="S115" s="8"/>
      <c r="T115" s="8"/>
      <c r="U115" s="8"/>
      <c r="V115" s="8"/>
      <c r="W115" s="8"/>
      <c r="X115" s="8"/>
      <c r="Y115" s="8"/>
      <c r="Z115" s="8"/>
      <c r="AA115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4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58</v>
      </c>
      <c r="B1" s="77" t="s">
        <v>97</v>
      </c>
    </row>
    <row r="2" ht="13.5" thickBot="1"/>
    <row r="3" spans="1:4" ht="13.5" thickBot="1">
      <c r="A3" s="82" t="s">
        <v>11</v>
      </c>
      <c r="B3" s="83" t="s">
        <v>60</v>
      </c>
      <c r="C3" s="84" t="s">
        <v>47</v>
      </c>
      <c r="D3" s="85" t="s">
        <v>60</v>
      </c>
    </row>
    <row r="4" spans="1:4" ht="12.75">
      <c r="A4" s="236" t="s">
        <v>59</v>
      </c>
      <c r="B4" s="238" t="s">
        <v>46</v>
      </c>
      <c r="C4" s="79" t="s">
        <v>61</v>
      </c>
      <c r="D4" s="80" t="s">
        <v>39</v>
      </c>
    </row>
    <row r="5" spans="1:4" ht="12.75">
      <c r="A5" s="239"/>
      <c r="B5" s="241"/>
      <c r="C5" s="78" t="s">
        <v>62</v>
      </c>
      <c r="D5" s="51" t="s">
        <v>50</v>
      </c>
    </row>
    <row r="6" spans="1:4" ht="12.75">
      <c r="A6" s="239"/>
      <c r="B6" s="241"/>
      <c r="C6" s="78" t="s">
        <v>63</v>
      </c>
      <c r="D6" s="51" t="s">
        <v>42</v>
      </c>
    </row>
    <row r="7" spans="1:4" ht="12.75">
      <c r="A7" s="239"/>
      <c r="B7" s="241"/>
      <c r="C7" s="78" t="s">
        <v>64</v>
      </c>
      <c r="D7" s="51" t="s">
        <v>45</v>
      </c>
    </row>
    <row r="8" spans="1:4" ht="12.75">
      <c r="A8" s="239"/>
      <c r="B8" s="241"/>
      <c r="C8" s="78" t="s">
        <v>65</v>
      </c>
      <c r="D8" s="51" t="s">
        <v>66</v>
      </c>
    </row>
    <row r="10" spans="1:4" ht="12.75">
      <c r="A10" s="239" t="s">
        <v>67</v>
      </c>
      <c r="B10" s="241" t="s">
        <v>48</v>
      </c>
      <c r="C10" s="78" t="s">
        <v>68</v>
      </c>
      <c r="D10" s="51" t="s">
        <v>49</v>
      </c>
    </row>
    <row r="11" spans="1:4" ht="12.75">
      <c r="A11" s="239"/>
      <c r="B11" s="241"/>
      <c r="C11" s="78" t="s">
        <v>69</v>
      </c>
      <c r="D11" s="51" t="s">
        <v>40</v>
      </c>
    </row>
    <row r="12" spans="1:4" ht="12.75">
      <c r="A12" s="239"/>
      <c r="B12" s="241"/>
      <c r="C12" s="78" t="s">
        <v>70</v>
      </c>
      <c r="D12" s="51" t="s">
        <v>71</v>
      </c>
    </row>
    <row r="13" spans="1:4" ht="12.75">
      <c r="A13" s="239"/>
      <c r="B13" s="241"/>
      <c r="C13" s="78" t="s">
        <v>103</v>
      </c>
      <c r="D13" s="51" t="s">
        <v>104</v>
      </c>
    </row>
    <row r="14" spans="1:4" ht="12.75">
      <c r="A14" s="149"/>
      <c r="B14" s="150"/>
      <c r="C14" s="152" t="s">
        <v>126</v>
      </c>
      <c r="D14" s="151" t="s">
        <v>127</v>
      </c>
    </row>
    <row r="16" spans="1:4" ht="12.75">
      <c r="A16" s="239" t="s">
        <v>72</v>
      </c>
      <c r="B16" s="241" t="s">
        <v>21</v>
      </c>
      <c r="C16" s="78" t="s">
        <v>73</v>
      </c>
      <c r="D16" s="51">
        <v>1959</v>
      </c>
    </row>
    <row r="17" spans="1:4" ht="12.75">
      <c r="A17" s="239"/>
      <c r="B17" s="241"/>
      <c r="C17" s="78" t="s">
        <v>74</v>
      </c>
      <c r="D17" s="51" t="s">
        <v>75</v>
      </c>
    </row>
    <row r="18" spans="1:4" ht="12.75">
      <c r="A18" s="239"/>
      <c r="B18" s="241"/>
      <c r="C18" s="78" t="s">
        <v>76</v>
      </c>
      <c r="D18" s="51" t="s">
        <v>77</v>
      </c>
    </row>
    <row r="19" spans="1:4" ht="12.75">
      <c r="A19" s="239"/>
      <c r="B19" s="241"/>
      <c r="C19" s="78" t="s">
        <v>78</v>
      </c>
      <c r="D19" s="51" t="s">
        <v>87</v>
      </c>
    </row>
    <row r="20" spans="1:4" ht="12.75">
      <c r="A20" s="239"/>
      <c r="B20" s="241"/>
      <c r="C20" s="78" t="s">
        <v>105</v>
      </c>
      <c r="D20" s="51" t="s">
        <v>101</v>
      </c>
    </row>
    <row r="21" spans="1:4" ht="12.75">
      <c r="A21" s="239"/>
      <c r="B21" s="241"/>
      <c r="C21" s="78" t="s">
        <v>106</v>
      </c>
      <c r="D21" s="51" t="s">
        <v>107</v>
      </c>
    </row>
    <row r="22" spans="1:4" ht="12.75">
      <c r="A22" s="239"/>
      <c r="B22" s="241"/>
      <c r="C22" s="78" t="s">
        <v>108</v>
      </c>
      <c r="D22" s="51" t="s">
        <v>109</v>
      </c>
    </row>
    <row r="24" spans="1:2" ht="12.75">
      <c r="A24" s="78" t="s">
        <v>79</v>
      </c>
      <c r="B24" s="51" t="s">
        <v>41</v>
      </c>
    </row>
    <row r="26" spans="1:2" ht="12.75">
      <c r="A26" s="78" t="s">
        <v>80</v>
      </c>
      <c r="B26" s="51" t="s">
        <v>54</v>
      </c>
    </row>
    <row r="28" spans="1:2" ht="12.75">
      <c r="A28" s="78" t="s">
        <v>81</v>
      </c>
      <c r="B28" s="51" t="s">
        <v>82</v>
      </c>
    </row>
    <row r="30" spans="1:3" ht="12.75">
      <c r="A30" s="235" t="s">
        <v>83</v>
      </c>
      <c r="B30" s="237" t="s">
        <v>84</v>
      </c>
      <c r="C30" s="78" t="s">
        <v>43</v>
      </c>
    </row>
    <row r="31" spans="1:3" ht="12.75">
      <c r="A31" s="236"/>
      <c r="B31" s="238"/>
      <c r="C31" s="78" t="s">
        <v>44</v>
      </c>
    </row>
    <row r="33" spans="1:4" ht="12.75">
      <c r="A33" s="239" t="s">
        <v>90</v>
      </c>
      <c r="B33" s="240"/>
      <c r="C33" s="78" t="s">
        <v>91</v>
      </c>
      <c r="D33" s="51" t="s">
        <v>85</v>
      </c>
    </row>
    <row r="34" spans="1:4" ht="12.75">
      <c r="A34" s="239"/>
      <c r="B34" s="240"/>
      <c r="C34" s="78" t="s">
        <v>92</v>
      </c>
      <c r="D34" s="51" t="s">
        <v>86</v>
      </c>
    </row>
    <row r="35" spans="1:4" ht="12.75">
      <c r="A35" s="239"/>
      <c r="B35" s="240"/>
      <c r="C35" s="78" t="s">
        <v>93</v>
      </c>
      <c r="D35" s="51" t="s">
        <v>95</v>
      </c>
    </row>
    <row r="36" spans="1:4" ht="12.75">
      <c r="A36" s="239"/>
      <c r="B36" s="240"/>
      <c r="C36" s="78" t="s">
        <v>94</v>
      </c>
      <c r="D36" s="51" t="s">
        <v>96</v>
      </c>
    </row>
    <row r="38" spans="1:2" ht="12.75">
      <c r="A38" s="78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2021-09-13T15:27:32Z</dcterms:modified>
  <cp:category/>
  <cp:version/>
  <cp:contentType/>
  <cp:contentStatus/>
</cp:coreProperties>
</file>